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 activeTab="7"/>
  </bookViews>
  <sheets>
    <sheet name="Лист1" sheetId="13" r:id="rId1"/>
    <sheet name="СписокСудей" sheetId="14" r:id="rId2"/>
    <sheet name="СписокУчастников" sheetId="1" r:id="rId3"/>
    <sheet name="listMD" sheetId="29" r:id="rId4"/>
    <sheet name="groupMD" sheetId="30" r:id="rId5"/>
    <sheet name="listWD" sheetId="26" r:id="rId6"/>
    <sheet name="groupWD" sheetId="28" r:id="rId7"/>
    <sheet name="Command" sheetId="25" r:id="rId8"/>
  </sheets>
  <definedNames>
    <definedName name="_xlnm._FilterDatabase" localSheetId="2" hidden="1">СписокУчастников!$A$8:$G$64</definedName>
    <definedName name="Z_BAECDCB9_3EEB_4217_B35B_1C8089F9B5BB_.wvu.Rows" localSheetId="4" hidden="1">groupMD!$8:$8,groupMD!#REF!</definedName>
    <definedName name="Z_BAECDCB9_3EEB_4217_B35B_1C8089F9B5BB_.wvu.Rows" localSheetId="6" hidden="1">groupWD!$8:$8,groupWD!#REF!</definedName>
    <definedName name="А" localSheetId="7">#REF!</definedName>
    <definedName name="А" localSheetId="4">#REF!</definedName>
    <definedName name="А" localSheetId="6">#REF!</definedName>
    <definedName name="А">#REF!</definedName>
    <definedName name="_xlnm.Print_Area" localSheetId="7">Command!$A$1:$G$20</definedName>
    <definedName name="_xlnm.Print_Area" localSheetId="4">groupMD!$A$1:$O$59</definedName>
    <definedName name="_xlnm.Print_Area" localSheetId="6">groupWD!$A$1:$O$59</definedName>
    <definedName name="_xlnm.Print_Area" localSheetId="3">listMD!$A$1:$E$24</definedName>
    <definedName name="_xlnm.Print_Area" localSheetId="5">listWD!$A$1:$E$24</definedName>
    <definedName name="_xlnm.Print_Area" localSheetId="1">СписокСудей!$A$1:$G$22</definedName>
    <definedName name="_xlnm.Print_Area" localSheetId="2">СписокУчастников!$A$1:$F$66</definedName>
  </definedNames>
  <calcPr calcId="125725"/>
</workbook>
</file>

<file path=xl/calcChain.xml><?xml version="1.0" encoding="utf-8"?>
<calcChain xmlns="http://schemas.openxmlformats.org/spreadsheetml/2006/main">
  <c r="E33" i="28"/>
  <c r="H29"/>
  <c r="E28"/>
  <c r="K25"/>
  <c r="N16"/>
  <c r="K12"/>
  <c r="K20"/>
  <c r="E30"/>
  <c r="H14"/>
  <c r="H10"/>
  <c r="H22"/>
  <c r="H18"/>
  <c r="K25" i="30"/>
  <c r="N16"/>
  <c r="H29"/>
  <c r="K12"/>
  <c r="K20"/>
  <c r="E30"/>
  <c r="E28"/>
  <c r="H14"/>
  <c r="H18"/>
  <c r="H22"/>
  <c r="D66" i="1" l="1"/>
  <c r="J59" i="30"/>
  <c r="J57"/>
  <c r="B46"/>
  <c r="B24"/>
  <c r="E23" s="1"/>
  <c r="B23"/>
  <c r="B22"/>
  <c r="B21"/>
  <c r="E21" s="1"/>
  <c r="B20"/>
  <c r="E19" s="1"/>
  <c r="B19"/>
  <c r="B18"/>
  <c r="B17"/>
  <c r="E17" s="1"/>
  <c r="B16"/>
  <c r="E15" s="1"/>
  <c r="B15"/>
  <c r="B14"/>
  <c r="B13"/>
  <c r="E13" s="1"/>
  <c r="B12"/>
  <c r="E11" s="1"/>
  <c r="B11"/>
  <c r="B10"/>
  <c r="B9"/>
  <c r="E9" s="1"/>
  <c r="H10" s="1"/>
  <c r="O7"/>
  <c r="C7"/>
  <c r="J59" i="28"/>
  <c r="J57"/>
  <c r="B24"/>
  <c r="E23" s="1"/>
  <c r="B23"/>
  <c r="B22"/>
  <c r="B21"/>
  <c r="E21" s="1"/>
  <c r="B20"/>
  <c r="E19" s="1"/>
  <c r="B19"/>
  <c r="B18"/>
  <c r="B17"/>
  <c r="E17" s="1"/>
  <c r="B16"/>
  <c r="E15" s="1"/>
  <c r="B15"/>
  <c r="B14"/>
  <c r="B13"/>
  <c r="E13" s="1"/>
  <c r="B12"/>
  <c r="E11" s="1"/>
  <c r="B11"/>
  <c r="B10"/>
  <c r="B9"/>
  <c r="E9" s="1"/>
  <c r="O7"/>
  <c r="C7"/>
  <c r="B37" i="30" l="1"/>
  <c r="B39"/>
  <c r="B41"/>
  <c r="B43"/>
  <c r="B28"/>
  <c r="B36"/>
  <c r="B48" s="1"/>
  <c r="B53" s="1"/>
  <c r="B38"/>
  <c r="B49" s="1"/>
  <c r="B40"/>
  <c r="B50" s="1"/>
  <c r="B54" s="1"/>
  <c r="B42"/>
  <c r="B51" s="1"/>
  <c r="B31"/>
  <c r="B37" i="28"/>
  <c r="B42"/>
  <c r="B38"/>
  <c r="B45" s="1"/>
  <c r="B40"/>
  <c r="B39"/>
  <c r="B29"/>
  <c r="B41"/>
  <c r="B43"/>
  <c r="B31"/>
  <c r="B36"/>
  <c r="B48" s="1"/>
  <c r="H25" i="30" l="1"/>
  <c r="B29"/>
  <c r="B33" s="1"/>
  <c r="E33" s="1"/>
  <c r="B45"/>
  <c r="B30"/>
  <c r="B51" i="28"/>
  <c r="B49"/>
  <c r="B53" s="1"/>
  <c r="B28"/>
  <c r="B33" s="1"/>
  <c r="H25"/>
  <c r="B50"/>
  <c r="B54" s="1"/>
  <c r="B30"/>
  <c r="B34" s="1"/>
  <c r="H26" i="30" l="1"/>
  <c r="H26" i="28"/>
  <c r="B46"/>
  <c r="B34" i="30" l="1"/>
  <c r="G6" i="25"/>
  <c r="B3"/>
  <c r="B3" i="14"/>
  <c r="B1" i="29" l="1"/>
  <c r="A4" i="30" s="1"/>
  <c r="B1" i="26"/>
  <c r="A4" i="28" s="1"/>
  <c r="A3" i="1"/>
  <c r="F6" l="1"/>
  <c r="F6" i="14"/>
  <c r="B3" i="29" l="1"/>
  <c r="K7" i="30" s="1"/>
  <c r="B3" i="26"/>
  <c r="K7" i="28" s="1"/>
</calcChain>
</file>

<file path=xl/sharedStrings.xml><?xml version="1.0" encoding="utf-8"?>
<sst xmlns="http://schemas.openxmlformats.org/spreadsheetml/2006/main" count="474" uniqueCount="153">
  <si>
    <t>Главный секретарь</t>
  </si>
  <si>
    <t>Главный судья</t>
  </si>
  <si>
    <t>15-е место</t>
  </si>
  <si>
    <t>13-е место</t>
  </si>
  <si>
    <t>11-е место</t>
  </si>
  <si>
    <t>9-е место</t>
  </si>
  <si>
    <t>7-е место</t>
  </si>
  <si>
    <t>5-е место</t>
  </si>
  <si>
    <t>3-е место</t>
  </si>
  <si>
    <t>1-е место</t>
  </si>
  <si>
    <t>Категория</t>
  </si>
  <si>
    <t>Сроки проведения</t>
  </si>
  <si>
    <t>Город</t>
  </si>
  <si>
    <t>(название турнира)</t>
  </si>
  <si>
    <t>на 16 участников</t>
  </si>
  <si>
    <t xml:space="preserve">турнира проводимого по усовершенствованной олимпийской системе </t>
  </si>
  <si>
    <t>ТАБЛИЦА</t>
  </si>
  <si>
    <t>Кемерово</t>
  </si>
  <si>
    <t>ФИ участника</t>
  </si>
  <si>
    <t>№ п.п.</t>
  </si>
  <si>
    <t>Список участников</t>
  </si>
  <si>
    <t>Спортивный разряд</t>
  </si>
  <si>
    <t>Примечание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</si>
  <si>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</si>
  <si>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</si>
  <si>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</si>
  <si>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</si>
  <si>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</si>
  <si>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</si>
  <si>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</si>
  <si>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</si>
  <si>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</si>
  <si>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</si>
  <si>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II</t>
  </si>
  <si>
    <t>хорошо</t>
  </si>
  <si>
    <t>III</t>
  </si>
  <si>
    <t>Гл. секретарь</t>
  </si>
  <si>
    <t>Судья</t>
  </si>
  <si>
    <t>I</t>
  </si>
  <si>
    <t>б/р</t>
  </si>
  <si>
    <t>ФГБОУ ВО "КЕМЕРОВСКИЙ ГОСУДАРСТВЕННЫЙ УНИВЕРСИТЕТ"</t>
  </si>
  <si>
    <t>М.В. Баканов</t>
  </si>
  <si>
    <t>ИФН</t>
  </si>
  <si>
    <t>Курс/Группа</t>
  </si>
  <si>
    <t>ИО</t>
  </si>
  <si>
    <t>ИИТ</t>
  </si>
  <si>
    <t>ИЭиУ</t>
  </si>
  <si>
    <t>ФФКиС</t>
  </si>
  <si>
    <t>ТИПП</t>
  </si>
  <si>
    <t>Командный зачет</t>
  </si>
  <si>
    <t>ДЕВУШКИ</t>
  </si>
  <si>
    <t>ЮНОШИ</t>
  </si>
  <si>
    <t>Институт/факультет</t>
  </si>
  <si>
    <t>Место</t>
  </si>
  <si>
    <t>Гридина Эльвира Кайратовна</t>
  </si>
  <si>
    <t>Название</t>
  </si>
  <si>
    <t>Дата</t>
  </si>
  <si>
    <t>Категория / группа</t>
  </si>
  <si>
    <t>Статус пары</t>
  </si>
  <si>
    <t xml:space="preserve"> Участники</t>
  </si>
  <si>
    <t>Э.К. Гридина</t>
  </si>
  <si>
    <t>ИИиМО</t>
  </si>
  <si>
    <t>ЮИ</t>
  </si>
  <si>
    <t>женская парная</t>
  </si>
  <si>
    <t>СПИ</t>
  </si>
  <si>
    <t>Абдуллаев Ибрагим</t>
  </si>
  <si>
    <t>Петров Дмитрий</t>
  </si>
  <si>
    <t>Богачкин Станислав</t>
  </si>
  <si>
    <t>Хасанов Абдугаффор</t>
  </si>
  <si>
    <t xml:space="preserve">Соревнования по бадминтону </t>
  </si>
  <si>
    <t>мужская парная</t>
  </si>
  <si>
    <t>Сатилханов Шухрат</t>
  </si>
  <si>
    <t>Жуков Евгений</t>
  </si>
  <si>
    <t>в зачет 47 Спартакиады первокурсников КемГУ</t>
  </si>
  <si>
    <t>4-6 октября 2022 г.</t>
  </si>
  <si>
    <t>Ажичаков Егор</t>
  </si>
  <si>
    <t>АМ-221</t>
  </si>
  <si>
    <t>м</t>
  </si>
  <si>
    <t>пол</t>
  </si>
  <si>
    <t>Лобанова Юлия</t>
  </si>
  <si>
    <t>Голавицкая Валерия</t>
  </si>
  <si>
    <t>ОТ-221</t>
  </si>
  <si>
    <t>ж</t>
  </si>
  <si>
    <t>Саткынбаев Октан</t>
  </si>
  <si>
    <t>Васильков Никита</t>
  </si>
  <si>
    <t>Мт-222</t>
  </si>
  <si>
    <t>Малин Владимир</t>
  </si>
  <si>
    <t>ЭБ-221</t>
  </si>
  <si>
    <t>ИЦ</t>
  </si>
  <si>
    <t>КПИТП</t>
  </si>
  <si>
    <t>Ларина Вероника</t>
  </si>
  <si>
    <t>Румянцев Арсений</t>
  </si>
  <si>
    <t>ПИ-221</t>
  </si>
  <si>
    <t>Колечков Лев</t>
  </si>
  <si>
    <t>Штурмин Даниил</t>
  </si>
  <si>
    <t>Сабадаш Алексей</t>
  </si>
  <si>
    <t>СПД-2205</t>
  </si>
  <si>
    <t>СПД-2201</t>
  </si>
  <si>
    <t>ИБиПР</t>
  </si>
  <si>
    <t>ИФИЯМ</t>
  </si>
  <si>
    <t>МИ</t>
  </si>
  <si>
    <t>Гербрант Анна</t>
  </si>
  <si>
    <t>Разломова Виктория</t>
  </si>
  <si>
    <t>ГМУ-228</t>
  </si>
  <si>
    <t>Э-225</t>
  </si>
  <si>
    <t>Петренко Александр</t>
  </si>
  <si>
    <t>ПоПБ-224</t>
  </si>
  <si>
    <t>Жуков Иван</t>
  </si>
  <si>
    <t>Кирш Артем</t>
  </si>
  <si>
    <t>ПОАН-221</t>
  </si>
  <si>
    <t>ПОНОИНФ-221</t>
  </si>
  <si>
    <t>Игнатьев Федор</t>
  </si>
  <si>
    <t>21:6; 21:8</t>
  </si>
  <si>
    <t>21:10; 21:11</t>
  </si>
  <si>
    <t>21:13; 21:8</t>
  </si>
  <si>
    <t>21:9; 21:12</t>
  </si>
  <si>
    <t>21:10; 21:10</t>
  </si>
  <si>
    <t>Бадминтон</t>
  </si>
  <si>
    <t>21:13; 21:18</t>
  </si>
  <si>
    <t>21:13; 14:21; 21:17</t>
  </si>
  <si>
    <t>ПК-921</t>
  </si>
  <si>
    <t>Тарасова Ксения</t>
  </si>
  <si>
    <t>Полникова Карина</t>
  </si>
  <si>
    <t>Старостенко Светлана</t>
  </si>
  <si>
    <t>Карапетян Драхтуи</t>
  </si>
  <si>
    <t>М-221</t>
  </si>
  <si>
    <t>Ушаканова Елизавета</t>
  </si>
  <si>
    <t>ОРМ-221</t>
  </si>
  <si>
    <t>Татаринчева Валерия</t>
  </si>
  <si>
    <t>ИБЭиПР</t>
  </si>
  <si>
    <t>ИБэиПР</t>
  </si>
  <si>
    <t>Лобзина Екатерина</t>
  </si>
  <si>
    <t>Гущина Алена</t>
  </si>
  <si>
    <t>СДО-221</t>
  </si>
  <si>
    <t>ПОИО-221</t>
  </si>
  <si>
    <t>Дегтярева Елена</t>
  </si>
  <si>
    <t>ОП-223</t>
  </si>
  <si>
    <t>ОП-221</t>
  </si>
  <si>
    <t>Полевцова Мария</t>
  </si>
  <si>
    <t>Ушакова Юлия</t>
  </si>
  <si>
    <t>И-221</t>
  </si>
  <si>
    <t>2:0 (21:13; 21:14)</t>
  </si>
  <si>
    <t>2:0 (21:6; 21:9)</t>
  </si>
  <si>
    <t>2:0 (21:4; 21:9)</t>
  </si>
  <si>
    <t>2:0 (21:4; 21:5)</t>
  </si>
  <si>
    <t>2:1 (19:21; 21:19; 21:10)</t>
  </si>
  <si>
    <t>2:0 (21:15; 21:10)</t>
  </si>
  <si>
    <t>2:0 (21:9; 21:15)</t>
  </si>
  <si>
    <t>2:0 (21:9; 21:1)</t>
  </si>
  <si>
    <t>2:0 (21:13; 21:18)</t>
  </si>
  <si>
    <t>2:1(16:21; 21:18; 21:19)</t>
  </si>
  <si>
    <t>2:0 (23:21; 21:16)</t>
  </si>
  <si>
    <t>21:19; 21:17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</si>
</sst>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8"/>
      <name val="Arial Cyr"/>
      <family val="2"/>
      <charset val="204"/>
    </font>
    <font>
      <sz val="10"/>
      <color theme="1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0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10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5" fillId="0" borderId="1" xfId="2" applyFont="1" applyBorder="1"/>
    <xf numFmtId="0" fontId="15" fillId="0" borderId="0" xfId="2" applyFont="1"/>
    <xf numFmtId="0" fontId="1" fillId="0" borderId="0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8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centerContinuous" wrapText="1"/>
    </xf>
    <xf numFmtId="0" fontId="18" fillId="0" borderId="0" xfId="1" applyFont="1" applyAlignment="1">
      <alignment horizontal="center"/>
    </xf>
    <xf numFmtId="0" fontId="13" fillId="0" borderId="0" xfId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1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12" xfId="1" applyBorder="1" applyAlignment="1">
      <alignment vertical="center" wrapText="1"/>
    </xf>
    <xf numFmtId="0" fontId="1" fillId="0" borderId="12" xfId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13" xfId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19" fillId="0" borderId="0" xfId="1" applyFont="1" applyAlignment="1">
      <alignment horizontal="centerContinuous" vertical="distributed" wrapText="1"/>
    </xf>
    <xf numFmtId="0" fontId="1" fillId="0" borderId="0" xfId="1" applyAlignment="1">
      <alignment horizontal="centerContinuous" vertical="distributed"/>
    </xf>
    <xf numFmtId="0" fontId="3" fillId="0" borderId="1" xfId="1" applyFont="1" applyBorder="1" applyAlignment="1">
      <alignment horizontal="left" vertical="center"/>
    </xf>
    <xf numFmtId="0" fontId="1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4" fillId="0" borderId="0" xfId="2" applyFont="1" applyFill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4" fillId="0" borderId="0" xfId="2" applyFont="1" applyFill="1" applyAlignment="1">
      <alignment horizontal="left"/>
    </xf>
    <xf numFmtId="0" fontId="12" fillId="0" borderId="0" xfId="1" applyFont="1" applyAlignment="1">
      <alignment vertical="center"/>
    </xf>
    <xf numFmtId="0" fontId="12" fillId="0" borderId="0" xfId="1" applyFont="1"/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/>
    </xf>
    <xf numFmtId="0" fontId="24" fillId="0" borderId="16" xfId="2" applyFont="1" applyBorder="1" applyAlignment="1">
      <alignment vertical="top" wrapText="1"/>
    </xf>
    <xf numFmtId="0" fontId="23" fillId="0" borderId="4" xfId="1" applyFont="1" applyBorder="1" applyAlignment="1">
      <alignment horizontal="center"/>
    </xf>
    <xf numFmtId="0" fontId="25" fillId="0" borderId="20" xfId="2" applyFont="1" applyBorder="1" applyAlignment="1">
      <alignment vertical="top" wrapText="1"/>
    </xf>
    <xf numFmtId="0" fontId="23" fillId="0" borderId="12" xfId="1" applyFont="1" applyBorder="1" applyAlignment="1">
      <alignment horizontal="center"/>
    </xf>
    <xf numFmtId="0" fontId="24" fillId="0" borderId="20" xfId="2" applyFont="1" applyBorder="1" applyAlignment="1">
      <alignment vertical="top" wrapText="1"/>
    </xf>
    <xf numFmtId="0" fontId="23" fillId="0" borderId="22" xfId="1" applyFont="1" applyBorder="1" applyAlignment="1">
      <alignment horizontal="center"/>
    </xf>
    <xf numFmtId="0" fontId="24" fillId="0" borderId="23" xfId="2" applyFont="1" applyBorder="1" applyAlignment="1">
      <alignment vertical="top" wrapText="1"/>
    </xf>
    <xf numFmtId="0" fontId="12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7" fillId="0" borderId="20" xfId="2" applyFont="1" applyBorder="1" applyAlignment="1">
      <alignment vertical="top" wrapText="1"/>
    </xf>
    <xf numFmtId="0" fontId="1" fillId="0" borderId="12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17" xfId="1" applyFont="1" applyBorder="1" applyAlignment="1">
      <alignment horizontal="center" vertical="center" textRotation="90"/>
    </xf>
    <xf numFmtId="0" fontId="12" fillId="0" borderId="19" xfId="1" applyFont="1" applyBorder="1" applyAlignment="1">
      <alignment horizontal="center" vertical="center" textRotation="90"/>
    </xf>
    <xf numFmtId="0" fontId="12" fillId="0" borderId="21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4" fillId="0" borderId="0" xfId="2" applyFont="1" applyFill="1" applyAlignment="1">
      <alignment horizontal="left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20" fontId="0" fillId="0" borderId="2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0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1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26" fillId="0" borderId="4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/>
  </sheetViews>
  <sheetFormatPr defaultRowHeight="12.75"/>
  <cols>
    <col min="1" max="9" width="9.7109375" style="66" customWidth="1"/>
    <col min="10" max="16384" width="9.140625" style="66"/>
  </cols>
  <sheetData>
    <row r="1" spans="1:9" ht="18.75">
      <c r="A1" s="64" t="s">
        <v>40</v>
      </c>
      <c r="B1" s="65"/>
      <c r="C1" s="65"/>
      <c r="D1" s="65"/>
      <c r="E1" s="65"/>
      <c r="F1" s="65"/>
      <c r="G1" s="65"/>
      <c r="H1" s="65"/>
      <c r="I1" s="65"/>
    </row>
    <row r="2" spans="1:9" ht="18.75">
      <c r="A2" s="64"/>
      <c r="B2" s="65"/>
      <c r="C2" s="65"/>
      <c r="D2" s="65"/>
      <c r="E2" s="65"/>
      <c r="F2" s="65"/>
      <c r="G2" s="65"/>
      <c r="H2" s="65"/>
      <c r="I2" s="65"/>
    </row>
    <row r="3" spans="1:9" ht="18.75">
      <c r="A3" s="67"/>
    </row>
    <row r="4" spans="1:9" ht="18.75">
      <c r="A4" s="64" t="s">
        <v>23</v>
      </c>
      <c r="B4" s="65"/>
      <c r="C4" s="65"/>
      <c r="D4" s="65"/>
      <c r="E4" s="65"/>
      <c r="F4" s="65"/>
      <c r="G4" s="65"/>
      <c r="H4" s="65"/>
      <c r="I4" s="65"/>
    </row>
    <row r="5" spans="1:9" ht="18.75">
      <c r="A5" s="64" t="s">
        <v>24</v>
      </c>
      <c r="B5" s="65"/>
      <c r="C5" s="65"/>
      <c r="D5" s="65"/>
      <c r="E5" s="65"/>
      <c r="F5" s="65"/>
      <c r="G5" s="65"/>
      <c r="H5" s="65"/>
      <c r="I5" s="65"/>
    </row>
    <row r="6" spans="1:9" ht="18.75">
      <c r="A6" s="67"/>
    </row>
    <row r="7" spans="1:9" ht="18.75">
      <c r="A7" s="64"/>
      <c r="B7" s="65"/>
      <c r="C7" s="65"/>
      <c r="D7" s="65"/>
      <c r="E7" s="65"/>
      <c r="F7" s="65"/>
      <c r="G7" s="65"/>
      <c r="H7" s="65"/>
      <c r="I7" s="65"/>
    </row>
    <row r="8" spans="1:9" ht="18.75">
      <c r="A8" s="64"/>
      <c r="B8" s="65"/>
      <c r="C8" s="65"/>
      <c r="D8" s="65"/>
      <c r="E8" s="65"/>
      <c r="F8" s="65"/>
      <c r="G8" s="65"/>
      <c r="H8" s="65"/>
      <c r="I8" s="65"/>
    </row>
    <row r="9" spans="1:9" ht="18.75">
      <c r="A9" s="67"/>
    </row>
    <row r="10" spans="1:9" ht="18.75">
      <c r="A10" s="67"/>
    </row>
    <row r="11" spans="1:9" ht="18.75">
      <c r="A11" s="67"/>
    </row>
    <row r="12" spans="1:9" ht="18.75">
      <c r="A12" s="67"/>
    </row>
    <row r="13" spans="1:9" ht="18.75">
      <c r="A13" s="67"/>
    </row>
    <row r="14" spans="1:9" ht="18.75">
      <c r="A14" s="67"/>
    </row>
    <row r="15" spans="1:9" ht="18.75">
      <c r="A15" s="67"/>
    </row>
    <row r="16" spans="1:9" ht="18.75">
      <c r="A16" s="67"/>
    </row>
    <row r="17" spans="1:9" ht="18.75">
      <c r="A17" s="67"/>
    </row>
    <row r="18" spans="1:9" ht="22.5">
      <c r="A18" s="86" t="s">
        <v>69</v>
      </c>
      <c r="B18" s="87"/>
      <c r="C18" s="87"/>
      <c r="D18" s="87"/>
      <c r="E18" s="87"/>
      <c r="F18" s="87"/>
      <c r="G18" s="87"/>
      <c r="H18" s="87"/>
      <c r="I18" s="87"/>
    </row>
    <row r="19" spans="1:9" ht="22.5">
      <c r="A19" s="68" t="s">
        <v>73</v>
      </c>
      <c r="B19" s="68"/>
      <c r="C19" s="68"/>
      <c r="D19" s="68"/>
      <c r="E19" s="68"/>
      <c r="F19" s="68"/>
      <c r="G19" s="68"/>
      <c r="H19" s="68"/>
      <c r="I19" s="68"/>
    </row>
    <row r="20" spans="1:9" ht="18.75">
      <c r="A20" s="67"/>
    </row>
    <row r="21" spans="1:9" ht="18.75">
      <c r="A21" s="67"/>
    </row>
    <row r="22" spans="1:9" ht="18.75">
      <c r="A22" s="67"/>
    </row>
    <row r="23" spans="1:9" ht="18.75">
      <c r="A23" s="64" t="s">
        <v>25</v>
      </c>
      <c r="B23" s="65"/>
      <c r="C23" s="65"/>
      <c r="D23" s="65"/>
      <c r="E23" s="65"/>
      <c r="F23" s="65"/>
      <c r="G23" s="65"/>
      <c r="H23" s="65"/>
      <c r="I23" s="65"/>
    </row>
    <row r="24" spans="1:9" ht="18.75">
      <c r="A24" s="69"/>
    </row>
    <row r="25" spans="1:9" ht="18.75">
      <c r="A25" s="64" t="s">
        <v>74</v>
      </c>
      <c r="B25" s="65"/>
      <c r="C25" s="65"/>
      <c r="D25" s="65"/>
      <c r="E25" s="65"/>
      <c r="F25" s="65"/>
      <c r="G25" s="65"/>
      <c r="H25" s="65"/>
      <c r="I25" s="6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>
      <selection activeCell="A19" sqref="A19"/>
    </sheetView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5.42578125" style="1" customWidth="1"/>
    <col min="7" max="7" width="10.7109375" style="1" customWidth="1"/>
    <col min="8" max="16384" width="9.140625" style="1"/>
  </cols>
  <sheetData>
    <row r="1" spans="1:13" s="7" customFormat="1">
      <c r="C1" s="70"/>
      <c r="D1" s="137" t="s">
        <v>26</v>
      </c>
      <c r="E1" s="137"/>
      <c r="F1" s="137"/>
      <c r="G1" s="70"/>
      <c r="H1" s="70"/>
      <c r="I1" s="70"/>
      <c r="J1" s="70"/>
      <c r="K1" s="1"/>
    </row>
    <row r="2" spans="1:13" s="7" customFormat="1" ht="11.25" customHeight="1">
      <c r="C2" s="70"/>
      <c r="D2" s="70"/>
      <c r="E2" s="70"/>
      <c r="G2" s="70"/>
      <c r="H2" s="70"/>
      <c r="I2" s="70"/>
      <c r="J2" s="70"/>
      <c r="K2" s="1"/>
      <c r="L2" s="71"/>
      <c r="M2" s="71"/>
    </row>
    <row r="3" spans="1:13" s="32" customFormat="1">
      <c r="A3" s="30"/>
      <c r="B3" s="85" t="str">
        <f>Лист1!A18&amp;Лист1!A19</f>
        <v>Соревнования по бадминтону в зачет 47 Спартакиады первокурсников КемГУ</v>
      </c>
      <c r="C3" s="72"/>
      <c r="D3" s="30"/>
      <c r="E3" s="72"/>
      <c r="F3" s="72"/>
      <c r="G3" s="72"/>
      <c r="H3" s="45"/>
      <c r="I3" s="45"/>
      <c r="J3" s="45"/>
      <c r="K3" s="45"/>
      <c r="L3" s="73"/>
    </row>
    <row r="4" spans="1:13" s="32" customFormat="1" ht="15" customHeight="1">
      <c r="D4" s="74" t="s">
        <v>13</v>
      </c>
      <c r="E4" s="75"/>
      <c r="F4" s="75"/>
      <c r="G4" s="75"/>
      <c r="H4" s="76"/>
      <c r="I4" s="76"/>
      <c r="J4" s="76"/>
      <c r="K4" s="76"/>
    </row>
    <row r="5" spans="1:13" s="7" customFormat="1" ht="12.75" customHeight="1">
      <c r="E5" s="138"/>
      <c r="F5" s="138"/>
      <c r="G5" s="138"/>
      <c r="H5" s="9"/>
      <c r="I5" s="9"/>
      <c r="J5" s="9"/>
      <c r="K5" s="9"/>
      <c r="L5" s="77"/>
    </row>
    <row r="6" spans="1:13" s="32" customFormat="1" ht="12.75" customHeight="1">
      <c r="B6" s="43" t="s">
        <v>12</v>
      </c>
      <c r="C6" s="47" t="s">
        <v>17</v>
      </c>
      <c r="E6" s="43" t="s">
        <v>11</v>
      </c>
      <c r="F6" s="72" t="str">
        <f>Лист1!A25</f>
        <v>4-6 октября 2022 г.</v>
      </c>
      <c r="G6" s="45"/>
      <c r="J6" s="46"/>
      <c r="K6" s="139"/>
      <c r="L6" s="139"/>
    </row>
    <row r="7" spans="1:13" s="32" customFormat="1" ht="12.75" customHeight="1">
      <c r="A7" s="49"/>
      <c r="B7" s="47"/>
      <c r="C7" s="30"/>
      <c r="D7" s="30"/>
      <c r="E7" s="78"/>
      <c r="F7" s="78"/>
      <c r="G7" s="30"/>
      <c r="H7" s="44"/>
      <c r="I7" s="44"/>
      <c r="J7" s="43"/>
      <c r="K7" s="44"/>
      <c r="L7" s="44"/>
    </row>
    <row r="8" spans="1:13" s="11" customFormat="1" ht="45" customHeight="1">
      <c r="A8" s="48" t="s">
        <v>27</v>
      </c>
      <c r="B8" s="140" t="s">
        <v>28</v>
      </c>
      <c r="C8" s="141"/>
      <c r="D8" s="48" t="s">
        <v>12</v>
      </c>
      <c r="E8" s="48" t="s">
        <v>29</v>
      </c>
      <c r="F8" s="48" t="s">
        <v>30</v>
      </c>
      <c r="G8" s="48" t="s">
        <v>31</v>
      </c>
    </row>
    <row r="9" spans="1:13" ht="15" customHeight="1">
      <c r="A9" s="79">
        <v>1</v>
      </c>
      <c r="B9" s="135" t="s">
        <v>32</v>
      </c>
      <c r="C9" s="136"/>
      <c r="D9" s="80" t="s">
        <v>17</v>
      </c>
      <c r="E9" s="81" t="s">
        <v>33</v>
      </c>
      <c r="F9" s="80" t="s">
        <v>1</v>
      </c>
      <c r="G9" s="80" t="s">
        <v>34</v>
      </c>
    </row>
    <row r="10" spans="1:13" ht="15" customHeight="1">
      <c r="A10" s="82">
        <v>2</v>
      </c>
      <c r="B10" s="142" t="s">
        <v>54</v>
      </c>
      <c r="C10" s="143"/>
      <c r="D10" s="80" t="s">
        <v>17</v>
      </c>
      <c r="E10" s="81"/>
      <c r="F10" s="80" t="s">
        <v>36</v>
      </c>
      <c r="G10" s="80" t="s">
        <v>34</v>
      </c>
    </row>
    <row r="11" spans="1:13" ht="15" customHeight="1">
      <c r="A11" s="82">
        <v>3</v>
      </c>
      <c r="B11" s="135" t="s">
        <v>65</v>
      </c>
      <c r="C11" s="136"/>
      <c r="D11" s="80" t="s">
        <v>17</v>
      </c>
      <c r="E11" s="80"/>
      <c r="F11" s="80" t="s">
        <v>37</v>
      </c>
      <c r="G11" s="80" t="s">
        <v>34</v>
      </c>
    </row>
    <row r="12" spans="1:13" ht="15" customHeight="1">
      <c r="A12" s="82">
        <v>4</v>
      </c>
      <c r="B12" s="142" t="s">
        <v>66</v>
      </c>
      <c r="C12" s="143"/>
      <c r="D12" s="83" t="s">
        <v>17</v>
      </c>
      <c r="E12" s="84"/>
      <c r="F12" s="80" t="s">
        <v>37</v>
      </c>
      <c r="G12" s="80" t="s">
        <v>34</v>
      </c>
    </row>
    <row r="13" spans="1:13" ht="15" customHeight="1">
      <c r="A13" s="82">
        <v>5</v>
      </c>
      <c r="B13" s="142" t="s">
        <v>67</v>
      </c>
      <c r="C13" s="143"/>
      <c r="D13" s="83" t="s">
        <v>17</v>
      </c>
      <c r="E13" s="84"/>
      <c r="F13" s="80" t="s">
        <v>37</v>
      </c>
      <c r="G13" s="80" t="s">
        <v>34</v>
      </c>
    </row>
    <row r="14" spans="1:13" ht="15" customHeight="1">
      <c r="A14" s="82">
        <v>6</v>
      </c>
      <c r="B14" s="135" t="s">
        <v>68</v>
      </c>
      <c r="C14" s="136"/>
      <c r="D14" s="83" t="s">
        <v>17</v>
      </c>
      <c r="E14" s="84"/>
      <c r="F14" s="80" t="s">
        <v>37</v>
      </c>
      <c r="G14" s="80" t="s">
        <v>34</v>
      </c>
    </row>
    <row r="15" spans="1:13" ht="15" customHeight="1">
      <c r="A15" s="82">
        <v>7</v>
      </c>
      <c r="B15" s="135" t="s">
        <v>71</v>
      </c>
      <c r="C15" s="136"/>
      <c r="D15" s="83" t="s">
        <v>17</v>
      </c>
      <c r="E15" s="84"/>
      <c r="F15" s="80" t="s">
        <v>37</v>
      </c>
      <c r="G15" s="80" t="s">
        <v>34</v>
      </c>
    </row>
    <row r="16" spans="1:13" ht="15" customHeight="1">
      <c r="A16" s="82">
        <v>8</v>
      </c>
      <c r="B16" s="135" t="s">
        <v>72</v>
      </c>
      <c r="C16" s="136"/>
      <c r="D16" s="83" t="s">
        <v>17</v>
      </c>
      <c r="E16" s="84"/>
      <c r="F16" s="80" t="s">
        <v>37</v>
      </c>
      <c r="G16" s="80" t="s">
        <v>34</v>
      </c>
    </row>
    <row r="17" spans="1:7" ht="15" customHeight="1">
      <c r="A17" s="82">
        <v>9</v>
      </c>
      <c r="B17" s="135"/>
      <c r="C17" s="136"/>
      <c r="D17" s="83"/>
      <c r="E17" s="84"/>
      <c r="F17" s="80"/>
      <c r="G17" s="80"/>
    </row>
    <row r="18" spans="1:7" ht="15" customHeight="1">
      <c r="A18" s="82">
        <v>10</v>
      </c>
      <c r="B18" s="135"/>
      <c r="C18" s="136"/>
      <c r="D18" s="83"/>
      <c r="E18" s="84"/>
      <c r="F18" s="80"/>
      <c r="G18" s="80"/>
    </row>
    <row r="19" spans="1:7" ht="15" customHeight="1">
      <c r="A19" s="82">
        <v>11</v>
      </c>
      <c r="B19" s="142"/>
      <c r="C19" s="143"/>
      <c r="D19" s="83"/>
      <c r="E19" s="84"/>
      <c r="F19" s="80"/>
      <c r="G19" s="80"/>
    </row>
    <row r="20" spans="1:7" ht="15" customHeight="1">
      <c r="A20" s="82">
        <v>12</v>
      </c>
      <c r="B20" s="135"/>
      <c r="C20" s="136"/>
      <c r="D20" s="80"/>
      <c r="E20" s="81"/>
      <c r="F20" s="80"/>
      <c r="G20" s="80"/>
    </row>
    <row r="21" spans="1:7" ht="15" customHeight="1">
      <c r="A21" s="4"/>
      <c r="B21" s="17"/>
      <c r="C21" s="17"/>
      <c r="D21" s="4"/>
      <c r="E21" s="4"/>
      <c r="F21" s="4"/>
      <c r="G21" s="4"/>
    </row>
    <row r="22" spans="1:7" ht="13.5" customHeight="1">
      <c r="A22" s="49" t="s">
        <v>1</v>
      </c>
      <c r="B22" s="49"/>
      <c r="C22" s="49"/>
      <c r="D22" s="144"/>
      <c r="E22" s="144"/>
      <c r="F22" s="145" t="s">
        <v>41</v>
      </c>
      <c r="G22" s="145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8">
    <mergeCell ref="D22:E22"/>
    <mergeCell ref="F22:G22"/>
    <mergeCell ref="B17:C17"/>
    <mergeCell ref="B18:C18"/>
    <mergeCell ref="B19:C19"/>
    <mergeCell ref="B20:C20"/>
    <mergeCell ref="B16:C16"/>
    <mergeCell ref="D1:F1"/>
    <mergeCell ref="E5:G5"/>
    <mergeCell ref="K6:L6"/>
    <mergeCell ref="B8:C8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G66"/>
  <sheetViews>
    <sheetView view="pageBreakPreview" topLeftCell="A7" zoomScale="115" zoomScaleNormal="100" zoomScaleSheetLayoutView="115" workbookViewId="0">
      <selection activeCell="C15" sqref="C15"/>
    </sheetView>
  </sheetViews>
  <sheetFormatPr defaultRowHeight="15.75"/>
  <cols>
    <col min="1" max="1" width="5.28515625" style="61" customWidth="1"/>
    <col min="2" max="2" width="33" style="61" customWidth="1"/>
    <col min="3" max="3" width="17" style="61" customWidth="1"/>
    <col min="4" max="4" width="18.140625" style="61" customWidth="1"/>
    <col min="5" max="5" width="13.42578125" style="61" customWidth="1"/>
    <col min="6" max="6" width="19" style="61" customWidth="1"/>
    <col min="7" max="16384" width="9.140625" style="61"/>
  </cols>
  <sheetData>
    <row r="1" spans="1:7" s="51" customFormat="1" ht="12.75" customHeight="1">
      <c r="A1" s="146" t="s">
        <v>20</v>
      </c>
      <c r="B1" s="146"/>
      <c r="C1" s="146"/>
      <c r="D1" s="146"/>
      <c r="E1" s="146"/>
      <c r="F1" s="146"/>
    </row>
    <row r="2" spans="1:7" s="51" customFormat="1" ht="11.25" customHeight="1">
      <c r="C2" s="52"/>
      <c r="D2" s="52"/>
      <c r="E2" s="52"/>
    </row>
    <row r="3" spans="1:7" s="53" customFormat="1" ht="12.75">
      <c r="A3" s="149" t="str">
        <f>СписокСудей!B3</f>
        <v>Соревнования по бадминтону в зачет 47 Спартакиады первокурсников КемГУ</v>
      </c>
      <c r="B3" s="149"/>
      <c r="C3" s="149"/>
      <c r="D3" s="149"/>
      <c r="E3" s="149"/>
      <c r="F3" s="149"/>
    </row>
    <row r="4" spans="1:7" s="53" customFormat="1" ht="15" customHeight="1">
      <c r="C4" s="148" t="s">
        <v>13</v>
      </c>
      <c r="D4" s="148"/>
      <c r="E4" s="54"/>
      <c r="F4" s="54"/>
    </row>
    <row r="5" spans="1:7" s="51" customFormat="1" ht="12.75" customHeight="1">
      <c r="E5" s="147"/>
      <c r="F5" s="147"/>
    </row>
    <row r="6" spans="1:7" s="53" customFormat="1" ht="12.75" customHeight="1">
      <c r="B6" s="55" t="s">
        <v>12</v>
      </c>
      <c r="C6" s="56" t="s">
        <v>17</v>
      </c>
      <c r="E6" s="55" t="s">
        <v>11</v>
      </c>
      <c r="F6" s="57" t="str">
        <f>Лист1!A25</f>
        <v>4-6 октября 2022 г.</v>
      </c>
    </row>
    <row r="8" spans="1:7" ht="30.75" customHeight="1">
      <c r="A8" s="58" t="s">
        <v>19</v>
      </c>
      <c r="B8" s="59" t="s">
        <v>18</v>
      </c>
      <c r="C8" s="59" t="s">
        <v>43</v>
      </c>
      <c r="D8" s="59" t="s">
        <v>12</v>
      </c>
      <c r="E8" s="62" t="s">
        <v>21</v>
      </c>
      <c r="F8" s="62" t="s">
        <v>22</v>
      </c>
      <c r="G8" s="61" t="s">
        <v>78</v>
      </c>
    </row>
    <row r="9" spans="1:7" hidden="1">
      <c r="A9" s="59">
        <v>1</v>
      </c>
      <c r="B9" s="60"/>
      <c r="C9" s="59"/>
      <c r="D9" s="59" t="s">
        <v>17</v>
      </c>
      <c r="E9" s="63" t="s">
        <v>39</v>
      </c>
      <c r="F9" s="63" t="s">
        <v>61</v>
      </c>
      <c r="G9" s="61" t="s">
        <v>77</v>
      </c>
    </row>
    <row r="10" spans="1:7" hidden="1">
      <c r="A10" s="59">
        <v>2</v>
      </c>
      <c r="B10" s="60"/>
      <c r="C10" s="59"/>
      <c r="D10" s="59" t="s">
        <v>17</v>
      </c>
      <c r="E10" s="63" t="s">
        <v>39</v>
      </c>
      <c r="F10" s="63" t="s">
        <v>61</v>
      </c>
      <c r="G10" s="61" t="s">
        <v>77</v>
      </c>
    </row>
    <row r="11" spans="1:7">
      <c r="A11" s="59">
        <v>3</v>
      </c>
      <c r="B11" s="60" t="s">
        <v>138</v>
      </c>
      <c r="C11" s="59" t="s">
        <v>140</v>
      </c>
      <c r="D11" s="59" t="s">
        <v>17</v>
      </c>
      <c r="E11" s="63" t="s">
        <v>39</v>
      </c>
      <c r="F11" s="63" t="s">
        <v>61</v>
      </c>
      <c r="G11" s="61" t="s">
        <v>82</v>
      </c>
    </row>
    <row r="12" spans="1:7">
      <c r="A12" s="59">
        <v>4</v>
      </c>
      <c r="B12" s="60" t="s">
        <v>139</v>
      </c>
      <c r="C12" s="59" t="s">
        <v>140</v>
      </c>
      <c r="D12" s="59" t="s">
        <v>17</v>
      </c>
      <c r="E12" s="63" t="s">
        <v>39</v>
      </c>
      <c r="F12" s="63" t="s">
        <v>61</v>
      </c>
      <c r="G12" s="61" t="s">
        <v>82</v>
      </c>
    </row>
    <row r="13" spans="1:7" hidden="1">
      <c r="A13" s="59">
        <v>5</v>
      </c>
      <c r="B13" s="134" t="s">
        <v>83</v>
      </c>
      <c r="C13" s="62" t="s">
        <v>76</v>
      </c>
      <c r="D13" s="59" t="s">
        <v>17</v>
      </c>
      <c r="E13" s="63" t="s">
        <v>39</v>
      </c>
      <c r="F13" s="63" t="s">
        <v>45</v>
      </c>
      <c r="G13" s="61" t="s">
        <v>77</v>
      </c>
    </row>
    <row r="14" spans="1:7" hidden="1">
      <c r="A14" s="59">
        <v>6</v>
      </c>
      <c r="B14" s="134" t="s">
        <v>75</v>
      </c>
      <c r="C14" s="62" t="s">
        <v>76</v>
      </c>
      <c r="D14" s="59" t="s">
        <v>17</v>
      </c>
      <c r="E14" s="63" t="s">
        <v>39</v>
      </c>
      <c r="F14" s="63" t="s">
        <v>45</v>
      </c>
      <c r="G14" s="61" t="s">
        <v>77</v>
      </c>
    </row>
    <row r="15" spans="1:7">
      <c r="A15" s="59">
        <v>7</v>
      </c>
      <c r="B15" s="60" t="s">
        <v>79</v>
      </c>
      <c r="C15" s="59" t="s">
        <v>81</v>
      </c>
      <c r="D15" s="59" t="s">
        <v>17</v>
      </c>
      <c r="E15" s="63" t="s">
        <v>39</v>
      </c>
      <c r="F15" s="63" t="s">
        <v>45</v>
      </c>
      <c r="G15" s="61" t="s">
        <v>82</v>
      </c>
    </row>
    <row r="16" spans="1:7">
      <c r="A16" s="59">
        <v>8</v>
      </c>
      <c r="B16" s="60" t="s">
        <v>80</v>
      </c>
      <c r="C16" s="59" t="s">
        <v>81</v>
      </c>
      <c r="D16" s="59" t="s">
        <v>17</v>
      </c>
      <c r="E16" s="63" t="s">
        <v>39</v>
      </c>
      <c r="F16" s="63" t="s">
        <v>45</v>
      </c>
      <c r="G16" s="61" t="s">
        <v>82</v>
      </c>
    </row>
    <row r="17" spans="1:7" hidden="1">
      <c r="A17" s="59">
        <v>9</v>
      </c>
      <c r="B17" s="60" t="s">
        <v>108</v>
      </c>
      <c r="C17" s="59" t="s">
        <v>109</v>
      </c>
      <c r="D17" s="59" t="s">
        <v>17</v>
      </c>
      <c r="E17" s="63" t="s">
        <v>39</v>
      </c>
      <c r="F17" s="63" t="s">
        <v>44</v>
      </c>
      <c r="G17" s="61" t="s">
        <v>77</v>
      </c>
    </row>
    <row r="18" spans="1:7" ht="15.75" hidden="1" customHeight="1">
      <c r="A18" s="59">
        <v>10</v>
      </c>
      <c r="B18" s="60" t="s">
        <v>111</v>
      </c>
      <c r="C18" s="59" t="s">
        <v>110</v>
      </c>
      <c r="D18" s="59" t="s">
        <v>17</v>
      </c>
      <c r="E18" s="63" t="s">
        <v>39</v>
      </c>
      <c r="F18" s="63" t="s">
        <v>44</v>
      </c>
      <c r="G18" s="61" t="s">
        <v>77</v>
      </c>
    </row>
    <row r="19" spans="1:7">
      <c r="A19" s="59">
        <v>11</v>
      </c>
      <c r="B19" s="60" t="s">
        <v>131</v>
      </c>
      <c r="C19" s="59" t="s">
        <v>134</v>
      </c>
      <c r="D19" s="59" t="s">
        <v>17</v>
      </c>
      <c r="E19" s="63" t="s">
        <v>39</v>
      </c>
      <c r="F19" s="63" t="s">
        <v>44</v>
      </c>
      <c r="G19" s="61" t="s">
        <v>82</v>
      </c>
    </row>
    <row r="20" spans="1:7">
      <c r="A20" s="59">
        <v>12</v>
      </c>
      <c r="B20" s="60" t="s">
        <v>132</v>
      </c>
      <c r="C20" s="59" t="s">
        <v>133</v>
      </c>
      <c r="D20" s="59" t="s">
        <v>17</v>
      </c>
      <c r="E20" s="63" t="s">
        <v>39</v>
      </c>
      <c r="F20" s="63" t="s">
        <v>44</v>
      </c>
      <c r="G20" s="61" t="s">
        <v>82</v>
      </c>
    </row>
    <row r="21" spans="1:7" ht="16.5" hidden="1" customHeight="1">
      <c r="A21" s="59">
        <v>13</v>
      </c>
      <c r="B21" s="60"/>
      <c r="C21" s="59"/>
      <c r="D21" s="59" t="s">
        <v>17</v>
      </c>
      <c r="E21" s="63" t="s">
        <v>39</v>
      </c>
      <c r="F21" s="63" t="s">
        <v>42</v>
      </c>
      <c r="G21" s="61" t="s">
        <v>77</v>
      </c>
    </row>
    <row r="22" spans="1:7" hidden="1">
      <c r="A22" s="59">
        <v>14</v>
      </c>
      <c r="B22" s="60"/>
      <c r="C22" s="59"/>
      <c r="D22" s="59" t="s">
        <v>17</v>
      </c>
      <c r="E22" s="63" t="s">
        <v>39</v>
      </c>
      <c r="F22" s="63" t="s">
        <v>42</v>
      </c>
      <c r="G22" s="61" t="s">
        <v>77</v>
      </c>
    </row>
    <row r="23" spans="1:7">
      <c r="A23" s="59">
        <v>15</v>
      </c>
      <c r="B23" s="60" t="s">
        <v>123</v>
      </c>
      <c r="C23" s="59" t="s">
        <v>125</v>
      </c>
      <c r="D23" s="59" t="s">
        <v>17</v>
      </c>
      <c r="E23" s="63" t="s">
        <v>39</v>
      </c>
      <c r="F23" s="63" t="s">
        <v>42</v>
      </c>
      <c r="G23" s="61" t="s">
        <v>82</v>
      </c>
    </row>
    <row r="24" spans="1:7">
      <c r="A24" s="59">
        <v>16</v>
      </c>
      <c r="B24" s="60" t="s">
        <v>124</v>
      </c>
      <c r="C24" s="59" t="s">
        <v>125</v>
      </c>
      <c r="D24" s="59" t="s">
        <v>17</v>
      </c>
      <c r="E24" s="63" t="s">
        <v>39</v>
      </c>
      <c r="F24" s="63" t="s">
        <v>42</v>
      </c>
      <c r="G24" s="61" t="s">
        <v>82</v>
      </c>
    </row>
    <row r="25" spans="1:7" hidden="1">
      <c r="A25" s="59">
        <v>17</v>
      </c>
      <c r="B25" s="60" t="s">
        <v>84</v>
      </c>
      <c r="C25" s="59" t="s">
        <v>85</v>
      </c>
      <c r="D25" s="59" t="s">
        <v>17</v>
      </c>
      <c r="E25" s="63" t="s">
        <v>39</v>
      </c>
      <c r="F25" s="63" t="s">
        <v>46</v>
      </c>
      <c r="G25" s="61" t="s">
        <v>77</v>
      </c>
    </row>
    <row r="26" spans="1:7" hidden="1">
      <c r="A26" s="59">
        <v>18</v>
      </c>
      <c r="B26" s="60" t="s">
        <v>86</v>
      </c>
      <c r="C26" s="59" t="s">
        <v>87</v>
      </c>
      <c r="D26" s="59" t="s">
        <v>17</v>
      </c>
      <c r="E26" s="63" t="s">
        <v>39</v>
      </c>
      <c r="F26" s="63" t="s">
        <v>46</v>
      </c>
      <c r="G26" s="61" t="s">
        <v>77</v>
      </c>
    </row>
    <row r="27" spans="1:7">
      <c r="A27" s="59">
        <v>19</v>
      </c>
      <c r="B27" s="60" t="s">
        <v>101</v>
      </c>
      <c r="C27" s="59" t="s">
        <v>103</v>
      </c>
      <c r="D27" s="59" t="s">
        <v>17</v>
      </c>
      <c r="E27" s="63" t="s">
        <v>39</v>
      </c>
      <c r="F27" s="63" t="s">
        <v>46</v>
      </c>
      <c r="G27" s="61" t="s">
        <v>82</v>
      </c>
    </row>
    <row r="28" spans="1:7">
      <c r="A28" s="59">
        <v>20</v>
      </c>
      <c r="B28" s="60" t="s">
        <v>102</v>
      </c>
      <c r="C28" s="59" t="s">
        <v>104</v>
      </c>
      <c r="D28" s="59" t="s">
        <v>17</v>
      </c>
      <c r="E28" s="63" t="s">
        <v>39</v>
      </c>
      <c r="F28" s="63" t="s">
        <v>46</v>
      </c>
      <c r="G28" s="61" t="s">
        <v>82</v>
      </c>
    </row>
    <row r="29" spans="1:7" hidden="1">
      <c r="A29" s="59">
        <v>21</v>
      </c>
      <c r="B29" s="60"/>
      <c r="C29" s="59"/>
      <c r="D29" s="59" t="s">
        <v>17</v>
      </c>
      <c r="E29" s="63" t="s">
        <v>39</v>
      </c>
      <c r="F29" s="63" t="s">
        <v>64</v>
      </c>
      <c r="G29" s="61" t="s">
        <v>77</v>
      </c>
    </row>
    <row r="30" spans="1:7" hidden="1">
      <c r="A30" s="59">
        <v>22</v>
      </c>
      <c r="B30" s="60"/>
      <c r="C30" s="59"/>
      <c r="D30" s="59" t="s">
        <v>17</v>
      </c>
      <c r="E30" s="63" t="s">
        <v>39</v>
      </c>
      <c r="F30" s="63" t="s">
        <v>64</v>
      </c>
      <c r="G30" s="61" t="s">
        <v>77</v>
      </c>
    </row>
    <row r="31" spans="1:7">
      <c r="A31" s="59">
        <v>23</v>
      </c>
      <c r="B31" s="60" t="s">
        <v>126</v>
      </c>
      <c r="C31" s="59" t="s">
        <v>127</v>
      </c>
      <c r="D31" s="59" t="s">
        <v>17</v>
      </c>
      <c r="E31" s="63" t="s">
        <v>39</v>
      </c>
      <c r="F31" s="63" t="s">
        <v>64</v>
      </c>
      <c r="G31" s="61" t="s">
        <v>82</v>
      </c>
    </row>
    <row r="32" spans="1:7">
      <c r="A32" s="59">
        <v>24</v>
      </c>
      <c r="B32" s="60" t="s">
        <v>128</v>
      </c>
      <c r="C32" s="59" t="s">
        <v>127</v>
      </c>
      <c r="D32" s="59" t="s">
        <v>17</v>
      </c>
      <c r="E32" s="63" t="s">
        <v>39</v>
      </c>
      <c r="F32" s="63" t="s">
        <v>64</v>
      </c>
      <c r="G32" s="61" t="s">
        <v>82</v>
      </c>
    </row>
    <row r="33" spans="1:7" hidden="1">
      <c r="A33" s="59">
        <v>25</v>
      </c>
      <c r="B33" s="60"/>
      <c r="C33" s="59"/>
      <c r="D33" s="59" t="s">
        <v>17</v>
      </c>
      <c r="E33" s="63" t="s">
        <v>39</v>
      </c>
      <c r="F33" s="63" t="s">
        <v>48</v>
      </c>
      <c r="G33" s="61" t="s">
        <v>77</v>
      </c>
    </row>
    <row r="34" spans="1:7" hidden="1">
      <c r="A34" s="59">
        <v>26</v>
      </c>
      <c r="B34" s="60"/>
      <c r="C34" s="59"/>
      <c r="D34" s="59" t="s">
        <v>17</v>
      </c>
      <c r="E34" s="63" t="s">
        <v>39</v>
      </c>
      <c r="F34" s="63" t="s">
        <v>48</v>
      </c>
      <c r="G34" s="61" t="s">
        <v>77</v>
      </c>
    </row>
    <row r="35" spans="1:7">
      <c r="A35" s="59">
        <v>27</v>
      </c>
      <c r="B35" s="60" t="s">
        <v>122</v>
      </c>
      <c r="C35" s="59" t="s">
        <v>137</v>
      </c>
      <c r="D35" s="59" t="s">
        <v>17</v>
      </c>
      <c r="E35" s="63" t="s">
        <v>39</v>
      </c>
      <c r="F35" s="63" t="s">
        <v>48</v>
      </c>
      <c r="G35" s="61" t="s">
        <v>82</v>
      </c>
    </row>
    <row r="36" spans="1:7">
      <c r="A36" s="59">
        <v>28</v>
      </c>
      <c r="B36" s="60" t="s">
        <v>135</v>
      </c>
      <c r="C36" s="59" t="s">
        <v>136</v>
      </c>
      <c r="D36" s="59" t="s">
        <v>17</v>
      </c>
      <c r="E36" s="63" t="s">
        <v>39</v>
      </c>
      <c r="F36" s="63" t="s">
        <v>48</v>
      </c>
      <c r="G36" s="61" t="s">
        <v>82</v>
      </c>
    </row>
    <row r="37" spans="1:7" hidden="1">
      <c r="A37" s="59">
        <v>29</v>
      </c>
      <c r="B37" s="60" t="s">
        <v>91</v>
      </c>
      <c r="C37" s="59" t="s">
        <v>92</v>
      </c>
      <c r="D37" s="59" t="s">
        <v>17</v>
      </c>
      <c r="E37" s="63" t="s">
        <v>39</v>
      </c>
      <c r="F37" s="63" t="s">
        <v>88</v>
      </c>
      <c r="G37" s="61" t="s">
        <v>77</v>
      </c>
    </row>
    <row r="38" spans="1:7" hidden="1">
      <c r="A38" s="59">
        <v>30</v>
      </c>
      <c r="B38" s="60" t="s">
        <v>93</v>
      </c>
      <c r="C38" s="59" t="s">
        <v>92</v>
      </c>
      <c r="D38" s="59" t="s">
        <v>17</v>
      </c>
      <c r="E38" s="63" t="s">
        <v>39</v>
      </c>
      <c r="F38" s="63" t="s">
        <v>88</v>
      </c>
      <c r="G38" s="61" t="s">
        <v>77</v>
      </c>
    </row>
    <row r="39" spans="1:7" hidden="1">
      <c r="A39" s="59">
        <v>31</v>
      </c>
      <c r="B39" s="60"/>
      <c r="C39" s="59"/>
      <c r="D39" s="59" t="s">
        <v>17</v>
      </c>
      <c r="E39" s="63" t="s">
        <v>39</v>
      </c>
      <c r="F39" s="63" t="s">
        <v>88</v>
      </c>
      <c r="G39" s="61" t="s">
        <v>82</v>
      </c>
    </row>
    <row r="40" spans="1:7" hidden="1">
      <c r="A40" s="59">
        <v>32</v>
      </c>
      <c r="B40" s="60"/>
      <c r="C40" s="59"/>
      <c r="D40" s="59" t="s">
        <v>17</v>
      </c>
      <c r="E40" s="63" t="s">
        <v>39</v>
      </c>
      <c r="F40" s="63" t="s">
        <v>88</v>
      </c>
      <c r="G40" s="61" t="s">
        <v>82</v>
      </c>
    </row>
    <row r="41" spans="1:7" hidden="1">
      <c r="A41" s="59">
        <v>33</v>
      </c>
      <c r="B41" s="60"/>
      <c r="C41" s="59"/>
      <c r="D41" s="59" t="s">
        <v>17</v>
      </c>
      <c r="E41" s="63" t="s">
        <v>39</v>
      </c>
      <c r="F41" s="63" t="s">
        <v>98</v>
      </c>
      <c r="G41" s="61" t="s">
        <v>77</v>
      </c>
    </row>
    <row r="42" spans="1:7" hidden="1">
      <c r="A42" s="59">
        <v>34</v>
      </c>
      <c r="B42" s="60"/>
      <c r="C42" s="59"/>
      <c r="D42" s="59" t="s">
        <v>17</v>
      </c>
      <c r="E42" s="63" t="s">
        <v>39</v>
      </c>
      <c r="F42" s="63" t="s">
        <v>98</v>
      </c>
      <c r="G42" s="61" t="s">
        <v>77</v>
      </c>
    </row>
    <row r="43" spans="1:7" hidden="1">
      <c r="A43" s="59">
        <v>35</v>
      </c>
      <c r="B43" s="60"/>
      <c r="C43" s="59"/>
      <c r="D43" s="59" t="s">
        <v>17</v>
      </c>
      <c r="E43" s="63" t="s">
        <v>39</v>
      </c>
      <c r="F43" s="63" t="s">
        <v>129</v>
      </c>
      <c r="G43" s="61" t="s">
        <v>82</v>
      </c>
    </row>
    <row r="44" spans="1:7" hidden="1">
      <c r="A44" s="59">
        <v>36</v>
      </c>
      <c r="B44" s="60"/>
      <c r="C44" s="59"/>
      <c r="D44" s="59" t="s">
        <v>17</v>
      </c>
      <c r="E44" s="63" t="s">
        <v>39</v>
      </c>
      <c r="F44" s="63" t="s">
        <v>130</v>
      </c>
      <c r="G44" s="61" t="s">
        <v>82</v>
      </c>
    </row>
    <row r="45" spans="1:7" hidden="1">
      <c r="A45" s="59">
        <v>37</v>
      </c>
      <c r="B45" s="60"/>
      <c r="C45" s="59"/>
      <c r="D45" s="59" t="s">
        <v>17</v>
      </c>
      <c r="E45" s="63" t="s">
        <v>39</v>
      </c>
      <c r="F45" s="63" t="s">
        <v>99</v>
      </c>
      <c r="G45" s="61" t="s">
        <v>77</v>
      </c>
    </row>
    <row r="46" spans="1:7" hidden="1">
      <c r="A46" s="59">
        <v>38</v>
      </c>
      <c r="B46" s="60"/>
      <c r="C46" s="59"/>
      <c r="D46" s="59" t="s">
        <v>17</v>
      </c>
      <c r="E46" s="63" t="s">
        <v>39</v>
      </c>
      <c r="F46" s="63" t="s">
        <v>99</v>
      </c>
      <c r="G46" s="61" t="s">
        <v>77</v>
      </c>
    </row>
    <row r="47" spans="1:7" hidden="1">
      <c r="A47" s="59">
        <v>39</v>
      </c>
      <c r="B47" s="60"/>
      <c r="C47" s="59"/>
      <c r="D47" s="59" t="s">
        <v>17</v>
      </c>
      <c r="E47" s="63" t="s">
        <v>39</v>
      </c>
      <c r="F47" s="63" t="s">
        <v>99</v>
      </c>
      <c r="G47" s="61" t="s">
        <v>82</v>
      </c>
    </row>
    <row r="48" spans="1:7" hidden="1">
      <c r="A48" s="59">
        <v>40</v>
      </c>
      <c r="B48" s="60"/>
      <c r="C48" s="59"/>
      <c r="D48" s="59" t="s">
        <v>17</v>
      </c>
      <c r="E48" s="63" t="s">
        <v>39</v>
      </c>
      <c r="F48" s="63" t="s">
        <v>99</v>
      </c>
      <c r="G48" s="61" t="s">
        <v>82</v>
      </c>
    </row>
    <row r="49" spans="1:7" hidden="1">
      <c r="A49" s="59">
        <v>41</v>
      </c>
      <c r="B49" s="60"/>
      <c r="C49" s="59"/>
      <c r="D49" s="59" t="s">
        <v>17</v>
      </c>
      <c r="E49" s="63" t="s">
        <v>39</v>
      </c>
      <c r="F49" s="63" t="s">
        <v>100</v>
      </c>
      <c r="G49" s="61" t="s">
        <v>77</v>
      </c>
    </row>
    <row r="50" spans="1:7" hidden="1">
      <c r="A50" s="59">
        <v>42</v>
      </c>
      <c r="B50" s="60"/>
      <c r="C50" s="59"/>
      <c r="D50" s="59" t="s">
        <v>17</v>
      </c>
      <c r="E50" s="63" t="s">
        <v>39</v>
      </c>
      <c r="F50" s="63" t="s">
        <v>100</v>
      </c>
      <c r="G50" s="61" t="s">
        <v>77</v>
      </c>
    </row>
    <row r="51" spans="1:7" hidden="1">
      <c r="A51" s="59">
        <v>43</v>
      </c>
      <c r="B51" s="60"/>
      <c r="C51" s="59"/>
      <c r="D51" s="59" t="s">
        <v>17</v>
      </c>
      <c r="E51" s="63" t="s">
        <v>39</v>
      </c>
      <c r="F51" s="63" t="s">
        <v>100</v>
      </c>
      <c r="G51" s="61" t="s">
        <v>82</v>
      </c>
    </row>
    <row r="52" spans="1:7" hidden="1">
      <c r="A52" s="59">
        <v>44</v>
      </c>
      <c r="B52" s="60"/>
      <c r="C52" s="59"/>
      <c r="D52" s="59" t="s">
        <v>17</v>
      </c>
      <c r="E52" s="63" t="s">
        <v>39</v>
      </c>
      <c r="F52" s="63" t="s">
        <v>100</v>
      </c>
      <c r="G52" s="61" t="s">
        <v>82</v>
      </c>
    </row>
    <row r="53" spans="1:7" hidden="1">
      <c r="A53" s="59">
        <v>45</v>
      </c>
      <c r="B53" s="60"/>
      <c r="C53" s="59"/>
      <c r="D53" s="59" t="s">
        <v>17</v>
      </c>
      <c r="E53" s="63" t="s">
        <v>39</v>
      </c>
      <c r="F53" s="63" t="s">
        <v>89</v>
      </c>
      <c r="G53" s="61" t="s">
        <v>77</v>
      </c>
    </row>
    <row r="54" spans="1:7" hidden="1">
      <c r="A54" s="59">
        <v>46</v>
      </c>
      <c r="B54" s="60"/>
      <c r="C54" s="59"/>
      <c r="D54" s="59" t="s">
        <v>17</v>
      </c>
      <c r="E54" s="63" t="s">
        <v>39</v>
      </c>
      <c r="F54" s="63" t="s">
        <v>89</v>
      </c>
      <c r="G54" s="61" t="s">
        <v>77</v>
      </c>
    </row>
    <row r="55" spans="1:7">
      <c r="A55" s="59">
        <v>47</v>
      </c>
      <c r="B55" s="60" t="s">
        <v>90</v>
      </c>
      <c r="C55" s="59" t="s">
        <v>120</v>
      </c>
      <c r="D55" s="59" t="s">
        <v>17</v>
      </c>
      <c r="E55" s="63" t="s">
        <v>39</v>
      </c>
      <c r="F55" s="63" t="s">
        <v>89</v>
      </c>
      <c r="G55" s="61" t="s">
        <v>82</v>
      </c>
    </row>
    <row r="56" spans="1:7">
      <c r="A56" s="59">
        <v>48</v>
      </c>
      <c r="B56" s="60" t="s">
        <v>121</v>
      </c>
      <c r="C56" s="59" t="s">
        <v>120</v>
      </c>
      <c r="D56" s="59" t="s">
        <v>17</v>
      </c>
      <c r="E56" s="63" t="s">
        <v>39</v>
      </c>
      <c r="F56" s="63" t="s">
        <v>89</v>
      </c>
      <c r="G56" s="61" t="s">
        <v>82</v>
      </c>
    </row>
    <row r="57" spans="1:7" hidden="1">
      <c r="A57" s="59">
        <v>49</v>
      </c>
      <c r="B57" s="60" t="s">
        <v>105</v>
      </c>
      <c r="C57" s="59" t="s">
        <v>106</v>
      </c>
      <c r="D57" s="59" t="s">
        <v>17</v>
      </c>
      <c r="E57" s="63" t="s">
        <v>39</v>
      </c>
      <c r="F57" s="63" t="s">
        <v>47</v>
      </c>
      <c r="G57" s="61" t="s">
        <v>77</v>
      </c>
    </row>
    <row r="58" spans="1:7" hidden="1">
      <c r="A58" s="59">
        <v>50</v>
      </c>
      <c r="B58" s="60" t="s">
        <v>107</v>
      </c>
      <c r="C58" s="59" t="s">
        <v>106</v>
      </c>
      <c r="D58" s="59" t="s">
        <v>17</v>
      </c>
      <c r="E58" s="63" t="s">
        <v>39</v>
      </c>
      <c r="F58" s="63" t="s">
        <v>47</v>
      </c>
      <c r="G58" s="61" t="s">
        <v>77</v>
      </c>
    </row>
    <row r="59" spans="1:7" hidden="1">
      <c r="A59" s="59">
        <v>51</v>
      </c>
      <c r="B59" s="60"/>
      <c r="C59" s="59"/>
      <c r="D59" s="59" t="s">
        <v>17</v>
      </c>
      <c r="E59" s="63" t="s">
        <v>39</v>
      </c>
      <c r="F59" s="63" t="s">
        <v>47</v>
      </c>
      <c r="G59" s="61" t="s">
        <v>82</v>
      </c>
    </row>
    <row r="60" spans="1:7" hidden="1">
      <c r="A60" s="59">
        <v>52</v>
      </c>
      <c r="B60" s="60"/>
      <c r="C60" s="59"/>
      <c r="D60" s="59" t="s">
        <v>17</v>
      </c>
      <c r="E60" s="63" t="s">
        <v>39</v>
      </c>
      <c r="F60" s="63" t="s">
        <v>47</v>
      </c>
      <c r="G60" s="61" t="s">
        <v>82</v>
      </c>
    </row>
    <row r="61" spans="1:7" hidden="1">
      <c r="A61" s="59">
        <v>53</v>
      </c>
      <c r="B61" s="60" t="s">
        <v>94</v>
      </c>
      <c r="C61" s="59" t="s">
        <v>96</v>
      </c>
      <c r="D61" s="59" t="s">
        <v>17</v>
      </c>
      <c r="E61" s="63" t="s">
        <v>39</v>
      </c>
      <c r="F61" s="63" t="s">
        <v>62</v>
      </c>
      <c r="G61" s="61" t="s">
        <v>77</v>
      </c>
    </row>
    <row r="62" spans="1:7" hidden="1">
      <c r="A62" s="59">
        <v>54</v>
      </c>
      <c r="B62" s="60" t="s">
        <v>95</v>
      </c>
      <c r="C62" s="59" t="s">
        <v>97</v>
      </c>
      <c r="D62" s="59" t="s">
        <v>17</v>
      </c>
      <c r="E62" s="63" t="s">
        <v>39</v>
      </c>
      <c r="F62" s="63" t="s">
        <v>62</v>
      </c>
      <c r="G62" s="61" t="s">
        <v>77</v>
      </c>
    </row>
    <row r="63" spans="1:7" ht="17.25" hidden="1" customHeight="1">
      <c r="A63" s="59">
        <v>55</v>
      </c>
      <c r="B63" s="60"/>
      <c r="C63" s="59"/>
      <c r="D63" s="59" t="s">
        <v>17</v>
      </c>
      <c r="E63" s="63" t="s">
        <v>39</v>
      </c>
      <c r="F63" s="63" t="s">
        <v>62</v>
      </c>
      <c r="G63" s="61" t="s">
        <v>82</v>
      </c>
    </row>
    <row r="64" spans="1:7" ht="17.25" hidden="1" customHeight="1">
      <c r="A64" s="59">
        <v>56</v>
      </c>
      <c r="B64" s="60"/>
      <c r="C64" s="59"/>
      <c r="D64" s="59" t="s">
        <v>17</v>
      </c>
      <c r="E64" s="63" t="s">
        <v>39</v>
      </c>
      <c r="F64" s="63" t="s">
        <v>62</v>
      </c>
      <c r="G64" s="61" t="s">
        <v>82</v>
      </c>
    </row>
    <row r="65" spans="1:6" ht="17.25" customHeight="1">
      <c r="A65" s="123"/>
      <c r="B65" s="124"/>
      <c r="C65" s="123"/>
      <c r="D65" s="123"/>
      <c r="E65" s="125"/>
      <c r="F65" s="125"/>
    </row>
    <row r="66" spans="1:6" ht="15.75" customHeight="1">
      <c r="A66" s="49" t="s">
        <v>1</v>
      </c>
      <c r="B66" s="49"/>
      <c r="C66" s="88"/>
      <c r="D66" s="145" t="str">
        <f>СписокСудей!F22</f>
        <v>М.В. Баканов</v>
      </c>
      <c r="E66" s="145"/>
    </row>
  </sheetData>
  <autoFilter ref="A8:G64">
    <filterColumn colId="1">
      <customFilters>
        <customFilter operator="notEqual" val=" "/>
      </customFilters>
    </filterColumn>
    <filterColumn colId="2"/>
    <filterColumn colId="6">
      <filters>
        <filter val="ж"/>
      </filters>
    </filterColumn>
  </autoFilter>
  <sortState ref="B9:F42">
    <sortCondition ref="F9:F42"/>
  </sortState>
  <mergeCells count="5">
    <mergeCell ref="A1:F1"/>
    <mergeCell ref="E5:F5"/>
    <mergeCell ref="C4:D4"/>
    <mergeCell ref="D66:E66"/>
    <mergeCell ref="A3:F3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view="pageBreakPreview" topLeftCell="A4" zoomScaleNormal="100" zoomScaleSheetLayoutView="100" workbookViewId="0">
      <selection activeCell="D9" sqref="D9"/>
    </sheetView>
  </sheetViews>
  <sheetFormatPr defaultRowHeight="12.75"/>
  <cols>
    <col min="1" max="1" width="11.7109375" style="66" customWidth="1"/>
    <col min="2" max="2" width="14.5703125" style="66" customWidth="1"/>
    <col min="3" max="3" width="13.42578125" style="66" customWidth="1"/>
    <col min="4" max="4" width="35.7109375" style="66" customWidth="1"/>
    <col min="5" max="16384" width="9.140625" style="66"/>
  </cols>
  <sheetData>
    <row r="1" spans="1:5" ht="33" customHeight="1">
      <c r="A1" s="100" t="s">
        <v>55</v>
      </c>
      <c r="B1" s="150" t="str">
        <f>СписокСудей!B3</f>
        <v>Соревнования по бадминтону в зачет 47 Спартакиады первокурсников КемГУ</v>
      </c>
      <c r="C1" s="150"/>
      <c r="D1" s="150"/>
    </row>
    <row r="2" spans="1:5" ht="15.75">
      <c r="A2" s="101" t="s">
        <v>12</v>
      </c>
      <c r="B2" s="151" t="s">
        <v>17</v>
      </c>
      <c r="C2" s="151"/>
      <c r="D2" s="151"/>
    </row>
    <row r="3" spans="1:5" ht="16.5" thickBot="1">
      <c r="A3" s="101" t="s">
        <v>56</v>
      </c>
      <c r="B3" s="152" t="str">
        <f>СписокСудей!F6</f>
        <v>4-6 октября 2022 г.</v>
      </c>
      <c r="C3" s="152"/>
      <c r="D3" s="152"/>
    </row>
    <row r="4" spans="1:5" ht="30.75" thickBot="1">
      <c r="B4" s="102" t="s">
        <v>57</v>
      </c>
      <c r="C4" s="103" t="s">
        <v>58</v>
      </c>
      <c r="D4" s="104" t="s">
        <v>59</v>
      </c>
      <c r="E4" s="8"/>
    </row>
    <row r="5" spans="1:5" ht="15">
      <c r="B5" s="153" t="s">
        <v>70</v>
      </c>
      <c r="C5" s="105">
        <v>1</v>
      </c>
      <c r="D5" s="106" t="s">
        <v>88</v>
      </c>
    </row>
    <row r="6" spans="1:5" ht="15">
      <c r="B6" s="154"/>
      <c r="C6" s="107">
        <v>2</v>
      </c>
      <c r="D6" s="108" t="s">
        <v>46</v>
      </c>
    </row>
    <row r="7" spans="1:5" ht="15">
      <c r="B7" s="154"/>
      <c r="C7" s="107">
        <v>3</v>
      </c>
      <c r="D7" s="108" t="s">
        <v>45</v>
      </c>
    </row>
    <row r="8" spans="1:5" ht="15">
      <c r="B8" s="154"/>
      <c r="C8" s="107">
        <v>4</v>
      </c>
      <c r="D8" s="108" t="s">
        <v>62</v>
      </c>
    </row>
    <row r="9" spans="1:5" ht="15">
      <c r="B9" s="154"/>
      <c r="C9" s="107">
        <v>5</v>
      </c>
      <c r="D9" s="108" t="s">
        <v>47</v>
      </c>
    </row>
    <row r="10" spans="1:5" ht="15">
      <c r="B10" s="154"/>
      <c r="C10" s="107">
        <v>6</v>
      </c>
      <c r="D10" s="110" t="s">
        <v>44</v>
      </c>
    </row>
    <row r="11" spans="1:5" ht="15">
      <c r="B11" s="154"/>
      <c r="C11" s="107">
        <v>7</v>
      </c>
      <c r="D11" s="108"/>
    </row>
    <row r="12" spans="1:5" ht="15">
      <c r="B12" s="154"/>
      <c r="C12" s="107">
        <v>8</v>
      </c>
      <c r="D12" s="110"/>
    </row>
    <row r="13" spans="1:5" ht="15">
      <c r="B13" s="154"/>
      <c r="C13" s="109">
        <v>9</v>
      </c>
      <c r="D13" s="108"/>
    </row>
    <row r="14" spans="1:5" ht="15">
      <c r="B14" s="154"/>
      <c r="C14" s="109">
        <v>10</v>
      </c>
      <c r="D14" s="110"/>
    </row>
    <row r="15" spans="1:5" ht="15">
      <c r="B15" s="154"/>
      <c r="C15" s="109">
        <v>11</v>
      </c>
      <c r="D15" s="108"/>
    </row>
    <row r="16" spans="1:5" ht="15">
      <c r="B16" s="154"/>
      <c r="C16" s="109">
        <v>12</v>
      </c>
      <c r="D16" s="108"/>
    </row>
    <row r="17" spans="1:4" ht="15">
      <c r="B17" s="154"/>
      <c r="C17" s="109">
        <v>13</v>
      </c>
      <c r="D17" s="108"/>
    </row>
    <row r="18" spans="1:4" ht="15">
      <c r="B18" s="154"/>
      <c r="C18" s="109">
        <v>14</v>
      </c>
      <c r="D18" s="108"/>
    </row>
    <row r="19" spans="1:4" ht="15">
      <c r="B19" s="154"/>
      <c r="C19" s="109">
        <v>15</v>
      </c>
      <c r="D19" s="110"/>
    </row>
    <row r="20" spans="1:4" ht="15.75" thickBot="1">
      <c r="B20" s="155"/>
      <c r="C20" s="111">
        <v>16</v>
      </c>
      <c r="D20" s="112"/>
    </row>
    <row r="22" spans="1:4" ht="15.75">
      <c r="A22" s="101" t="s">
        <v>1</v>
      </c>
      <c r="C22" s="101"/>
      <c r="D22" s="113" t="s">
        <v>41</v>
      </c>
    </row>
    <row r="24" spans="1:4" ht="15.75">
      <c r="A24" s="101" t="s">
        <v>0</v>
      </c>
      <c r="C24" s="101"/>
      <c r="D24" s="113" t="s">
        <v>60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topLeftCell="A7" zoomScaleSheetLayoutView="100" workbookViewId="0">
      <selection activeCell="K24" sqref="K24"/>
    </sheetView>
  </sheetViews>
  <sheetFormatPr defaultColWidth="7.140625" defaultRowHeight="11.25" customHeight="1"/>
  <cols>
    <col min="1" max="1" width="3.7109375" style="2" customWidth="1"/>
    <col min="2" max="3" width="12.7109375" style="34" customWidth="1"/>
    <col min="4" max="4" width="3.7109375" style="2" customWidth="1"/>
    <col min="5" max="5" width="12.7109375" style="34" customWidth="1"/>
    <col min="6" max="6" width="18.140625" style="34" customWidth="1"/>
    <col min="7" max="7" width="3.7109375" style="2" customWidth="1"/>
    <col min="8" max="8" width="12.7109375" style="34" customWidth="1"/>
    <col min="9" max="9" width="12.7109375" style="40" customWidth="1"/>
    <col min="10" max="10" width="3.7109375" style="3" customWidth="1"/>
    <col min="11" max="12" width="12.7109375" style="34" customWidth="1"/>
    <col min="13" max="13" width="3.7109375" style="2" customWidth="1"/>
    <col min="14" max="15" width="12.7109375" style="34" customWidth="1"/>
    <col min="16" max="16384" width="7.140625" style="34"/>
  </cols>
  <sheetData>
    <row r="1" spans="1:18" ht="15.95" customHeight="1">
      <c r="A1" s="183" t="s">
        <v>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ht="15.95" customHeight="1">
      <c r="A2" s="183" t="s">
        <v>15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8" ht="15.95" customHeight="1">
      <c r="A3" s="183" t="s">
        <v>14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1:18" s="32" customFormat="1" ht="15.95" customHeight="1">
      <c r="A4" s="184" t="str">
        <f>listMD!B1</f>
        <v>Соревнования по бадминтону в зачет 47 Спартакиады первокурсников КемГУ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8" s="32" customFormat="1" ht="15.95" customHeight="1">
      <c r="A5" s="185" t="s">
        <v>13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8" ht="15.95" customHeight="1">
      <c r="B6" s="42"/>
      <c r="C6" s="42"/>
      <c r="D6" s="11"/>
      <c r="E6" s="42"/>
      <c r="F6" s="9"/>
      <c r="G6" s="12"/>
      <c r="H6" s="9"/>
      <c r="I6" s="9"/>
      <c r="J6" s="12"/>
      <c r="K6" s="9"/>
      <c r="L6" s="9"/>
      <c r="M6" s="12"/>
      <c r="N6" s="9"/>
      <c r="O6" s="42"/>
    </row>
    <row r="7" spans="1:18" ht="15.95" customHeight="1">
      <c r="B7" s="7" t="s">
        <v>12</v>
      </c>
      <c r="C7" s="144" t="str">
        <f>listMD!B2</f>
        <v>Кемерово</v>
      </c>
      <c r="D7" s="144"/>
      <c r="E7" s="144"/>
      <c r="H7" s="32" t="s">
        <v>11</v>
      </c>
      <c r="I7" s="32"/>
      <c r="J7" s="31"/>
      <c r="K7" s="186" t="str">
        <f>listMD!B3</f>
        <v>4-6 октября 2022 г.</v>
      </c>
      <c r="L7" s="187"/>
      <c r="N7" s="7" t="s">
        <v>10</v>
      </c>
      <c r="O7" s="114" t="str">
        <f>listMD!B5</f>
        <v>мужская парная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177" t="str">
        <f>IF(VLOOKUP(A9,listMD!$C$5:$D$20,2,FALSE)=0,"X",VLOOKUP(A9,listMD!$C$5:$D$20,2,FALSE))</f>
        <v>ИЦ</v>
      </c>
      <c r="C9" s="178"/>
      <c r="D9" s="15">
        <v>1</v>
      </c>
      <c r="E9" s="179" t="str">
        <f>B9</f>
        <v>ИЦ</v>
      </c>
      <c r="F9" s="179"/>
      <c r="G9" s="6"/>
      <c r="H9" s="97"/>
      <c r="I9" s="97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159" t="str">
        <f>IF(VLOOKUP(A10,listMD!$C$5:$D$20,2,FALSE)=0,"X",VLOOKUP(A10,listMD!$C$5:$D$20,2,FALSE))</f>
        <v>X</v>
      </c>
      <c r="C10" s="160"/>
      <c r="D10" s="18"/>
      <c r="E10" s="161"/>
      <c r="F10" s="173"/>
      <c r="G10" s="50">
        <v>13</v>
      </c>
      <c r="H10" s="163" t="str">
        <f>E9</f>
        <v>ИЦ</v>
      </c>
      <c r="I10" s="163"/>
      <c r="J10" s="6"/>
      <c r="K10" s="97"/>
      <c r="L10" s="97"/>
      <c r="Q10" s="20"/>
      <c r="R10" s="20"/>
    </row>
    <row r="11" spans="1:18" s="8" customFormat="1" ht="15.95" customHeight="1">
      <c r="A11" s="5">
        <v>9</v>
      </c>
      <c r="B11" s="159" t="str">
        <f>IF(VLOOKUP(A11,listMD!$C$5:$D$20,2,FALSE)=0,"X",VLOOKUP(A11,listMD!$C$5:$D$20,2,FALSE))</f>
        <v>X</v>
      </c>
      <c r="C11" s="160"/>
      <c r="D11" s="50">
        <v>2</v>
      </c>
      <c r="E11" s="179" t="str">
        <f>B12</f>
        <v>X</v>
      </c>
      <c r="F11" s="179"/>
      <c r="G11" s="18"/>
      <c r="H11" s="161"/>
      <c r="I11" s="173"/>
      <c r="J11" s="6"/>
      <c r="K11" s="98"/>
      <c r="L11" s="20"/>
      <c r="P11" s="33"/>
      <c r="Q11" s="20"/>
      <c r="R11" s="20"/>
    </row>
    <row r="12" spans="1:18" s="8" customFormat="1" ht="15.95" customHeight="1">
      <c r="A12" s="5">
        <v>8</v>
      </c>
      <c r="B12" s="177" t="str">
        <f>IF(VLOOKUP(A12,listMD!$C$5:$D$20,2,FALSE)=0,"X",VLOOKUP(A12,listMD!$C$5:$D$20,2,FALSE))</f>
        <v>X</v>
      </c>
      <c r="C12" s="178"/>
      <c r="D12" s="18"/>
      <c r="E12" s="167"/>
      <c r="F12" s="162"/>
      <c r="G12" s="6"/>
      <c r="H12" s="20"/>
      <c r="I12" s="35"/>
      <c r="J12" s="50">
        <v>23</v>
      </c>
      <c r="K12" s="163" t="str">
        <f>H10</f>
        <v>ИЦ</v>
      </c>
      <c r="L12" s="163"/>
      <c r="P12" s="20"/>
    </row>
    <row r="13" spans="1:18" s="8" customFormat="1" ht="15.95" customHeight="1">
      <c r="A13" s="5">
        <v>5</v>
      </c>
      <c r="B13" s="177" t="str">
        <f>IF(VLOOKUP(A13,listMD!$C$5:$D$20,2,FALSE)=0,"X",VLOOKUP(A13,listMD!$C$5:$D$20,2,FALSE))</f>
        <v>ФФКиС</v>
      </c>
      <c r="C13" s="178"/>
      <c r="D13" s="115">
        <v>3</v>
      </c>
      <c r="E13" s="179" t="str">
        <f>B13</f>
        <v>ФФКиС</v>
      </c>
      <c r="F13" s="179"/>
      <c r="G13" s="98"/>
      <c r="H13" s="20"/>
      <c r="I13" s="35"/>
      <c r="J13" s="14"/>
      <c r="K13" s="161" t="s">
        <v>115</v>
      </c>
      <c r="L13" s="173"/>
    </row>
    <row r="14" spans="1:18" s="8" customFormat="1" ht="15.95" customHeight="1">
      <c r="A14" s="5">
        <v>12</v>
      </c>
      <c r="B14" s="181" t="str">
        <f>IF(VLOOKUP(A14,listMD!$C$5:$D$20,2,FALSE)=0,"X",VLOOKUP(A14,listMD!$C$5:$D$20,2,FALSE))</f>
        <v>X</v>
      </c>
      <c r="C14" s="182"/>
      <c r="D14" s="18"/>
      <c r="E14" s="161"/>
      <c r="F14" s="173"/>
      <c r="G14" s="50">
        <v>14</v>
      </c>
      <c r="H14" s="163" t="str">
        <f>E15</f>
        <v>ЮИ</v>
      </c>
      <c r="I14" s="166"/>
      <c r="J14" s="6"/>
      <c r="K14" s="20"/>
      <c r="M14" s="14"/>
      <c r="N14" s="165" t="s">
        <v>9</v>
      </c>
      <c r="O14" s="165"/>
    </row>
    <row r="15" spans="1:18" s="8" customFormat="1" ht="15.95" customHeight="1">
      <c r="A15" s="5">
        <v>13</v>
      </c>
      <c r="B15" s="159" t="str">
        <f>IF(VLOOKUP(A15,listMD!$C$5:$D$20,2,FALSE)=0,"X",VLOOKUP(A15,listMD!$C$5:$D$20,2,FALSE))</f>
        <v>X</v>
      </c>
      <c r="C15" s="160"/>
      <c r="D15" s="50">
        <v>4</v>
      </c>
      <c r="E15" s="179" t="str">
        <f>B16</f>
        <v>ЮИ</v>
      </c>
      <c r="F15" s="180"/>
      <c r="G15" s="6"/>
      <c r="H15" s="161" t="s">
        <v>113</v>
      </c>
      <c r="I15" s="162"/>
      <c r="J15" s="6"/>
      <c r="K15" s="20"/>
      <c r="L15" s="20"/>
      <c r="M15" s="14"/>
      <c r="N15" s="165"/>
      <c r="O15" s="165"/>
      <c r="P15" s="20"/>
    </row>
    <row r="16" spans="1:18" s="8" customFormat="1" ht="15.95" customHeight="1">
      <c r="A16" s="5">
        <v>4</v>
      </c>
      <c r="B16" s="177" t="str">
        <f>IF(VLOOKUP(A16,listMD!$C$5:$D$20,2,FALSE)=0,"X",VLOOKUP(A16,listMD!$C$5:$D$20,2,FALSE))</f>
        <v>ЮИ</v>
      </c>
      <c r="C16" s="178"/>
      <c r="D16" s="18"/>
      <c r="E16" s="161"/>
      <c r="F16" s="162"/>
      <c r="G16" s="6"/>
      <c r="H16" s="20"/>
      <c r="I16" s="20"/>
      <c r="J16" s="6"/>
      <c r="K16" s="20"/>
      <c r="M16" s="116">
        <v>32</v>
      </c>
      <c r="N16" s="163" t="str">
        <f>K12</f>
        <v>ИЦ</v>
      </c>
      <c r="O16" s="163"/>
    </row>
    <row r="17" spans="1:29" s="8" customFormat="1" ht="15.95" customHeight="1">
      <c r="A17" s="5">
        <v>3</v>
      </c>
      <c r="B17" s="177" t="str">
        <f>IF(VLOOKUP(A17,listMD!$C$5:$D$20,2,FALSE)=0,"X",VLOOKUP(A17,listMD!$C$5:$D$20,2,FALSE))</f>
        <v>ИИТ</v>
      </c>
      <c r="C17" s="178"/>
      <c r="D17" s="50">
        <v>5</v>
      </c>
      <c r="E17" s="179" t="str">
        <f>B17</f>
        <v>ИИТ</v>
      </c>
      <c r="F17" s="179"/>
      <c r="G17" s="6"/>
      <c r="H17" s="97"/>
      <c r="I17" s="97"/>
      <c r="J17" s="6"/>
      <c r="K17" s="20"/>
      <c r="L17" s="20"/>
      <c r="M17" s="14"/>
      <c r="N17" s="169" t="s">
        <v>118</v>
      </c>
      <c r="O17" s="170"/>
    </row>
    <row r="18" spans="1:29" s="8" customFormat="1" ht="15.95" customHeight="1">
      <c r="A18" s="5">
        <v>14</v>
      </c>
      <c r="B18" s="159" t="str">
        <f>IF(VLOOKUP(A18,listMD!$C$5:$D$20,2,FALSE)=0,"X",VLOOKUP(A18,listMD!$C$5:$D$20,2,FALSE))</f>
        <v>X</v>
      </c>
      <c r="C18" s="160"/>
      <c r="D18" s="18"/>
      <c r="E18" s="161"/>
      <c r="F18" s="173"/>
      <c r="G18" s="116">
        <v>15</v>
      </c>
      <c r="H18" s="163" t="str">
        <f>E17</f>
        <v>ИИТ</v>
      </c>
      <c r="I18" s="163"/>
      <c r="J18" s="6"/>
      <c r="K18" s="97"/>
      <c r="L18" s="97"/>
      <c r="M18" s="14"/>
      <c r="N18" s="20"/>
    </row>
    <row r="19" spans="1:29" s="8" customFormat="1" ht="15.95" customHeight="1">
      <c r="A19" s="5">
        <v>11</v>
      </c>
      <c r="B19" s="159" t="str">
        <f>IF(VLOOKUP(A19,listMD!$C$5:$D$20,2,FALSE)=0,"X",VLOOKUP(A19,listMD!$C$5:$D$20,2,FALSE))</f>
        <v>X</v>
      </c>
      <c r="C19" s="160"/>
      <c r="D19" s="50">
        <v>6</v>
      </c>
      <c r="E19" s="179" t="str">
        <f>B20</f>
        <v>ИО</v>
      </c>
      <c r="F19" s="179"/>
      <c r="G19" s="18"/>
      <c r="H19" s="161" t="s">
        <v>112</v>
      </c>
      <c r="I19" s="173"/>
      <c r="J19" s="6"/>
      <c r="K19" s="98"/>
      <c r="L19" s="20"/>
      <c r="M19" s="14"/>
      <c r="N19" s="20"/>
    </row>
    <row r="20" spans="1:29" s="8" customFormat="1" ht="15.95" customHeight="1">
      <c r="A20" s="5">
        <v>6</v>
      </c>
      <c r="B20" s="177" t="str">
        <f>IF(VLOOKUP(A20,listMD!$C$5:$D$20,2,FALSE)=0,"X",VLOOKUP(A20,listMD!$C$5:$D$20,2,FALSE))</f>
        <v>ИО</v>
      </c>
      <c r="C20" s="178"/>
      <c r="D20" s="18"/>
      <c r="E20" s="167"/>
      <c r="F20" s="162"/>
      <c r="G20" s="6"/>
      <c r="H20" s="20"/>
      <c r="I20" s="35"/>
      <c r="J20" s="50">
        <v>24</v>
      </c>
      <c r="K20" s="163" t="str">
        <f>H22</f>
        <v>ИЭиУ</v>
      </c>
      <c r="L20" s="166"/>
      <c r="M20" s="14"/>
      <c r="N20" s="23"/>
    </row>
    <row r="21" spans="1:29" s="8" customFormat="1" ht="15.95" customHeight="1">
      <c r="A21" s="5">
        <v>7</v>
      </c>
      <c r="B21" s="177" t="str">
        <f>IF(VLOOKUP(A21,listMD!$C$5:$D$20,2,FALSE)=0,"X",VLOOKUP(A21,listMD!$C$5:$D$20,2,FALSE))</f>
        <v>X</v>
      </c>
      <c r="C21" s="178"/>
      <c r="D21" s="50">
        <v>7</v>
      </c>
      <c r="E21" s="179" t="str">
        <f>B21</f>
        <v>X</v>
      </c>
      <c r="F21" s="179"/>
      <c r="G21" s="6"/>
      <c r="H21" s="20"/>
      <c r="I21" s="35"/>
      <c r="J21" s="14"/>
      <c r="K21" s="167" t="s">
        <v>114</v>
      </c>
      <c r="L21" s="162"/>
      <c r="M21" s="6"/>
      <c r="N21" s="22"/>
      <c r="T21" s="6"/>
      <c r="U21" s="5"/>
      <c r="V21" s="97"/>
      <c r="W21" s="97"/>
      <c r="X21" s="6"/>
      <c r="Y21" s="98"/>
      <c r="Z21" s="98"/>
      <c r="AA21" s="6"/>
      <c r="AB21" s="20"/>
      <c r="AC21" s="20"/>
    </row>
    <row r="22" spans="1:29" s="8" customFormat="1" ht="15.95" customHeight="1">
      <c r="A22" s="5">
        <v>10</v>
      </c>
      <c r="B22" s="159" t="str">
        <f>IF(VLOOKUP(A22,listMD!$C$5:$D$20,2,FALSE)=0,"X",VLOOKUP(A22,listMD!$C$5:$D$20,2,FALSE))</f>
        <v>X</v>
      </c>
      <c r="C22" s="160"/>
      <c r="D22" s="18"/>
      <c r="E22" s="167"/>
      <c r="F22" s="173"/>
      <c r="G22" s="50">
        <v>16</v>
      </c>
      <c r="H22" s="163" t="str">
        <f>E23</f>
        <v>ИЭиУ</v>
      </c>
      <c r="I22" s="166"/>
      <c r="J22" s="6"/>
      <c r="K22" s="20"/>
      <c r="M22" s="5"/>
    </row>
    <row r="23" spans="1:29" s="8" customFormat="1" ht="15.95" customHeight="1">
      <c r="A23" s="5">
        <v>15</v>
      </c>
      <c r="B23" s="159" t="str">
        <f>IF(VLOOKUP(A23,listMD!$C$5:$D$20,2,FALSE)=0,"X",VLOOKUP(A23,listMD!$C$5:$D$20,2,FALSE))</f>
        <v>X</v>
      </c>
      <c r="C23" s="160"/>
      <c r="D23" s="15">
        <v>8</v>
      </c>
      <c r="E23" s="179" t="str">
        <f>B24</f>
        <v>ИЭиУ</v>
      </c>
      <c r="F23" s="180"/>
      <c r="G23" s="6"/>
      <c r="H23" s="167"/>
      <c r="I23" s="162"/>
      <c r="J23" s="6"/>
      <c r="K23" s="20"/>
      <c r="L23" s="20"/>
      <c r="M23" s="6"/>
    </row>
    <row r="24" spans="1:29" s="8" customFormat="1" ht="15.95" customHeight="1">
      <c r="A24" s="5">
        <v>2</v>
      </c>
      <c r="B24" s="177" t="str">
        <f>IF(VLOOKUP(A24,listMD!$C$5:$D$20,2,FALSE)=0,"X",VLOOKUP(A24,listMD!$C$5:$D$20,2,FALSE))</f>
        <v>ИЭиУ</v>
      </c>
      <c r="C24" s="178"/>
      <c r="D24" s="18"/>
      <c r="E24" s="161"/>
      <c r="F24" s="162"/>
      <c r="G24" s="6"/>
      <c r="H24" s="20"/>
      <c r="I24" s="20"/>
    </row>
    <row r="25" spans="1:29" s="8" customFormat="1" ht="15.95" customHeight="1">
      <c r="A25" s="5"/>
      <c r="B25" s="117"/>
      <c r="C25" s="117"/>
      <c r="D25" s="6"/>
      <c r="E25" s="98"/>
      <c r="F25" s="98"/>
      <c r="G25" s="6">
        <v>-23</v>
      </c>
      <c r="H25" s="159" t="str">
        <f>IF(K12=H10,H14,H10)</f>
        <v>ЮИ</v>
      </c>
      <c r="I25" s="160"/>
      <c r="J25" s="116">
        <v>31</v>
      </c>
      <c r="K25" s="163" t="str">
        <f>H26</f>
        <v>ИИТ</v>
      </c>
      <c r="L25" s="163"/>
      <c r="M25" s="164" t="s">
        <v>8</v>
      </c>
      <c r="N25" s="164"/>
    </row>
    <row r="26" spans="1:29" s="8" customFormat="1" ht="15.95" customHeight="1">
      <c r="A26" s="5"/>
      <c r="B26" s="117"/>
      <c r="C26" s="117"/>
      <c r="D26" s="6"/>
      <c r="E26" s="98"/>
      <c r="F26" s="98"/>
      <c r="G26" s="5">
        <v>-24</v>
      </c>
      <c r="H26" s="159" t="str">
        <f>IF(K20=H18,H22,H18)</f>
        <v>ИИТ</v>
      </c>
      <c r="I26" s="160"/>
      <c r="J26" s="18"/>
      <c r="K26" s="169" t="s">
        <v>119</v>
      </c>
      <c r="L26" s="170"/>
      <c r="M26" s="164"/>
      <c r="N26" s="164"/>
    </row>
    <row r="27" spans="1:29" s="8" customFormat="1" ht="15.95" customHeight="1">
      <c r="A27" s="5"/>
      <c r="B27" s="117"/>
      <c r="C27" s="117"/>
      <c r="D27" s="6"/>
      <c r="E27" s="98"/>
      <c r="F27" s="98"/>
      <c r="G27" s="6"/>
      <c r="H27" s="20"/>
      <c r="I27" s="20"/>
      <c r="J27" s="5"/>
      <c r="K27" s="97"/>
      <c r="L27" s="97"/>
      <c r="M27" s="6"/>
      <c r="N27" s="36"/>
      <c r="O27" s="36"/>
    </row>
    <row r="28" spans="1:29" s="8" customFormat="1" ht="15.95" customHeight="1">
      <c r="A28" s="5">
        <v>-13</v>
      </c>
      <c r="B28" s="174" t="str">
        <f>IF(H10=E9,E11,E9)</f>
        <v>X</v>
      </c>
      <c r="C28" s="175"/>
      <c r="D28" s="50">
        <v>21</v>
      </c>
      <c r="E28" s="156" t="str">
        <f>B29</f>
        <v>ФФКиС</v>
      </c>
      <c r="F28" s="156"/>
      <c r="G28" s="6"/>
      <c r="H28" s="20"/>
      <c r="I28" s="20"/>
      <c r="J28" s="20"/>
      <c r="K28" s="97"/>
      <c r="L28" s="97"/>
      <c r="M28" s="6"/>
      <c r="N28" s="36"/>
      <c r="O28" s="36"/>
    </row>
    <row r="29" spans="1:29" s="8" customFormat="1" ht="15.95" customHeight="1">
      <c r="A29" s="5">
        <v>-14</v>
      </c>
      <c r="B29" s="174" t="str">
        <f>IF(H14=E13,E15,E13)</f>
        <v>ФФКиС</v>
      </c>
      <c r="C29" s="175"/>
      <c r="D29" s="18"/>
      <c r="E29" s="161"/>
      <c r="F29" s="162"/>
      <c r="G29" s="116">
        <v>30</v>
      </c>
      <c r="H29" s="163" t="str">
        <f>E28</f>
        <v>ФФКиС</v>
      </c>
      <c r="I29" s="163"/>
      <c r="J29" s="165" t="s">
        <v>7</v>
      </c>
      <c r="K29" s="165"/>
      <c r="L29" s="97"/>
      <c r="M29" s="6"/>
      <c r="N29" s="36"/>
      <c r="O29" s="36"/>
    </row>
    <row r="30" spans="1:29" s="8" customFormat="1" ht="15.95" customHeight="1">
      <c r="A30" s="5">
        <v>-15</v>
      </c>
      <c r="B30" s="174" t="str">
        <f>IF(H18=E17,E19,E17)</f>
        <v>ИО</v>
      </c>
      <c r="C30" s="175"/>
      <c r="D30" s="50">
        <v>22</v>
      </c>
      <c r="E30" s="166" t="str">
        <f>B30</f>
        <v>ИО</v>
      </c>
      <c r="F30" s="176"/>
      <c r="G30" s="14"/>
      <c r="H30" s="161" t="s">
        <v>116</v>
      </c>
      <c r="I30" s="162"/>
      <c r="J30" s="165"/>
      <c r="K30" s="165"/>
      <c r="L30" s="97"/>
      <c r="M30" s="6"/>
      <c r="N30" s="36"/>
      <c r="O30" s="36"/>
    </row>
    <row r="31" spans="1:29" s="8" customFormat="1" ht="15.95" customHeight="1">
      <c r="A31" s="5">
        <v>-16</v>
      </c>
      <c r="B31" s="174" t="str">
        <f>IF(H22=E21,E23,E21)</f>
        <v>X</v>
      </c>
      <c r="C31" s="175"/>
      <c r="D31" s="18"/>
      <c r="E31" s="167"/>
      <c r="F31" s="162"/>
      <c r="G31" s="6"/>
      <c r="H31" s="97"/>
      <c r="I31" s="97"/>
      <c r="J31" s="20"/>
      <c r="K31" s="97"/>
      <c r="L31" s="97"/>
      <c r="M31" s="6"/>
      <c r="N31" s="36"/>
      <c r="O31" s="36"/>
    </row>
    <row r="32" spans="1:29" s="8" customFormat="1" ht="15.95" customHeight="1">
      <c r="B32" s="118"/>
      <c r="C32" s="118"/>
      <c r="E32" s="37"/>
      <c r="F32" s="37"/>
      <c r="K32" s="97"/>
      <c r="L32" s="97"/>
      <c r="M32" s="6"/>
      <c r="N32" s="36"/>
      <c r="O32" s="36"/>
    </row>
    <row r="33" spans="1:32" s="8" customFormat="1" ht="15.95" customHeight="1">
      <c r="A33" s="6">
        <v>-21</v>
      </c>
      <c r="B33" s="174" t="str">
        <f>IF(E28=B28,B29,B28)</f>
        <v>X</v>
      </c>
      <c r="C33" s="175"/>
      <c r="D33" s="21">
        <v>29</v>
      </c>
      <c r="E33" s="163" t="str">
        <f>B33</f>
        <v>X</v>
      </c>
      <c r="F33" s="163"/>
      <c r="G33" s="164" t="s">
        <v>6</v>
      </c>
      <c r="H33" s="164"/>
      <c r="K33" s="97"/>
      <c r="L33" s="97"/>
      <c r="M33" s="6"/>
      <c r="N33" s="36"/>
      <c r="O33" s="36"/>
    </row>
    <row r="34" spans="1:32" s="8" customFormat="1" ht="15.95" customHeight="1">
      <c r="A34" s="6">
        <v>-22</v>
      </c>
      <c r="B34" s="174" t="str">
        <f>IF(E30=B30,B31,B30)</f>
        <v>X</v>
      </c>
      <c r="C34" s="175"/>
      <c r="D34" s="18"/>
      <c r="E34" s="161"/>
      <c r="F34" s="162"/>
      <c r="G34" s="164"/>
      <c r="H34" s="164"/>
      <c r="K34" s="97"/>
      <c r="L34" s="97"/>
      <c r="M34" s="6"/>
      <c r="N34" s="36"/>
      <c r="O34" s="36"/>
    </row>
    <row r="35" spans="1:32" s="8" customFormat="1" ht="15.95" customHeight="1">
      <c r="A35" s="5"/>
      <c r="B35" s="119"/>
      <c r="C35" s="119"/>
      <c r="D35" s="6"/>
      <c r="E35" s="98"/>
      <c r="F35" s="98"/>
      <c r="G35" s="6"/>
      <c r="H35" s="20"/>
      <c r="I35" s="20"/>
      <c r="J35" s="5"/>
      <c r="K35" s="97"/>
      <c r="L35" s="97"/>
      <c r="M35" s="6"/>
      <c r="N35" s="36"/>
      <c r="O35" s="36"/>
    </row>
    <row r="36" spans="1:32" s="8" customFormat="1" ht="15.95" customHeight="1">
      <c r="A36" s="5">
        <v>-1</v>
      </c>
      <c r="B36" s="159" t="str">
        <f>IF(E9=B9,B10,B9)</f>
        <v>X</v>
      </c>
      <c r="C36" s="160"/>
      <c r="D36" s="6">
        <v>9</v>
      </c>
      <c r="E36" s="168"/>
      <c r="F36" s="168"/>
      <c r="G36" s="5"/>
      <c r="J36" s="5"/>
      <c r="M36" s="5"/>
    </row>
    <row r="37" spans="1:32" s="8" customFormat="1" ht="15.95" customHeight="1">
      <c r="A37" s="5">
        <v>-2</v>
      </c>
      <c r="B37" s="159" t="str">
        <f>IF(E11=B11,B12,B11)</f>
        <v>X</v>
      </c>
      <c r="C37" s="160"/>
      <c r="D37" s="18"/>
      <c r="E37" s="161"/>
      <c r="F37" s="173"/>
      <c r="G37" s="50">
        <v>19</v>
      </c>
      <c r="H37" s="168"/>
      <c r="I37" s="168"/>
      <c r="J37" s="6"/>
      <c r="K37" s="97"/>
      <c r="L37" s="97"/>
      <c r="M37" s="6"/>
      <c r="N37" s="20"/>
    </row>
    <row r="38" spans="1:32" s="8" customFormat="1" ht="15.95" customHeight="1">
      <c r="A38" s="5">
        <v>-3</v>
      </c>
      <c r="B38" s="159" t="str">
        <f>IF(E13=B13,B14,B13)</f>
        <v>X</v>
      </c>
      <c r="C38" s="160"/>
      <c r="D38" s="116">
        <v>10</v>
      </c>
      <c r="E38" s="171"/>
      <c r="F38" s="172"/>
      <c r="G38" s="41"/>
      <c r="H38" s="167"/>
      <c r="I38" s="173"/>
      <c r="J38" s="6"/>
      <c r="K38" s="98"/>
      <c r="L38" s="20"/>
      <c r="M38" s="6"/>
      <c r="N38" s="20"/>
    </row>
    <row r="39" spans="1:32" s="8" customFormat="1" ht="15.95" customHeight="1">
      <c r="A39" s="5">
        <v>-4</v>
      </c>
      <c r="B39" s="159" t="str">
        <f>IF(E15=B15,B16,B15)</f>
        <v>X</v>
      </c>
      <c r="C39" s="160"/>
      <c r="D39" s="18"/>
      <c r="E39" s="161"/>
      <c r="F39" s="162"/>
      <c r="G39" s="6"/>
      <c r="H39" s="20"/>
      <c r="I39" s="35"/>
      <c r="J39" s="116">
        <v>28</v>
      </c>
      <c r="K39" s="168"/>
      <c r="L39" s="168"/>
      <c r="M39" s="165" t="s">
        <v>5</v>
      </c>
      <c r="N39" s="165"/>
      <c r="P39" s="20"/>
    </row>
    <row r="40" spans="1:32" s="8" customFormat="1" ht="15.95" customHeight="1">
      <c r="A40" s="5">
        <v>-5</v>
      </c>
      <c r="B40" s="159" t="str">
        <f>IF(E17=B17,B18,B17)</f>
        <v>X</v>
      </c>
      <c r="C40" s="160"/>
      <c r="D40" s="116">
        <v>11</v>
      </c>
      <c r="E40" s="168"/>
      <c r="F40" s="168"/>
      <c r="G40" s="6"/>
      <c r="H40" s="20"/>
      <c r="I40" s="35"/>
      <c r="J40" s="14"/>
      <c r="K40" s="161"/>
      <c r="L40" s="162"/>
      <c r="M40" s="165"/>
      <c r="N40" s="165"/>
    </row>
    <row r="41" spans="1:32" s="8" customFormat="1" ht="15.95" customHeight="1">
      <c r="A41" s="5">
        <v>-6</v>
      </c>
      <c r="B41" s="159" t="str">
        <f>IF(E19=B19,B20,B19)</f>
        <v>X</v>
      </c>
      <c r="C41" s="160"/>
      <c r="D41" s="18"/>
      <c r="E41" s="161"/>
      <c r="F41" s="162"/>
      <c r="G41" s="50">
        <v>20</v>
      </c>
      <c r="H41" s="163"/>
      <c r="I41" s="166"/>
      <c r="J41" s="6"/>
      <c r="K41" s="20"/>
      <c r="M41" s="5"/>
    </row>
    <row r="42" spans="1:32" s="8" customFormat="1" ht="15.95" customHeight="1">
      <c r="A42" s="5">
        <v>-7</v>
      </c>
      <c r="B42" s="159" t="str">
        <f>IF(E21=B21,B22,B21)</f>
        <v>X</v>
      </c>
      <c r="C42" s="160"/>
      <c r="D42" s="15">
        <v>12</v>
      </c>
      <c r="E42" s="171"/>
      <c r="F42" s="172"/>
      <c r="G42" s="6"/>
      <c r="H42" s="161"/>
      <c r="I42" s="162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159" t="str">
        <f>IF(E23=B23,B24,B23)</f>
        <v>X</v>
      </c>
      <c r="C43" s="160"/>
      <c r="D43" s="41"/>
      <c r="E43" s="161"/>
      <c r="F43" s="162"/>
      <c r="G43" s="6"/>
      <c r="H43" s="20"/>
      <c r="I43" s="20"/>
      <c r="AC43" s="5"/>
    </row>
    <row r="44" spans="1:32" s="8" customFormat="1" ht="15.95" customHeight="1">
      <c r="B44" s="131"/>
      <c r="C44" s="131"/>
      <c r="E44" s="37"/>
      <c r="F44" s="37"/>
      <c r="AC44" s="5"/>
    </row>
    <row r="45" spans="1:32" s="8" customFormat="1" ht="15.95" customHeight="1">
      <c r="A45" s="6">
        <v>-19</v>
      </c>
      <c r="B45" s="159">
        <f>IF(H37=E36,E38,E36)</f>
        <v>0</v>
      </c>
      <c r="C45" s="160"/>
      <c r="D45" s="120">
        <v>27</v>
      </c>
      <c r="E45" s="168"/>
      <c r="F45" s="168"/>
      <c r="G45" s="164" t="s">
        <v>4</v>
      </c>
      <c r="H45" s="164"/>
      <c r="O45" s="36"/>
      <c r="AC45" s="5"/>
    </row>
    <row r="46" spans="1:32" s="8" customFormat="1" ht="15.95" customHeight="1">
      <c r="A46" s="6">
        <v>-20</v>
      </c>
      <c r="B46" s="159">
        <f>IF(H41=E40,E42,E40)</f>
        <v>0</v>
      </c>
      <c r="C46" s="160"/>
      <c r="D46" s="18"/>
      <c r="E46" s="169"/>
      <c r="F46" s="170"/>
      <c r="G46" s="164"/>
      <c r="H46" s="164"/>
      <c r="AC46" s="5"/>
    </row>
    <row r="47" spans="1:32" s="8" customFormat="1" ht="15.95" customHeight="1">
      <c r="A47" s="5"/>
      <c r="B47" s="132"/>
      <c r="C47" s="132"/>
      <c r="D47" s="6"/>
      <c r="E47" s="98"/>
      <c r="F47" s="98"/>
      <c r="G47" s="6"/>
      <c r="H47" s="97"/>
      <c r="I47" s="97"/>
      <c r="J47" s="6"/>
      <c r="K47" s="36"/>
      <c r="L47" s="36"/>
      <c r="M47" s="16"/>
      <c r="AC47" s="5"/>
    </row>
    <row r="48" spans="1:32" s="13" customFormat="1" ht="15.95" customHeight="1">
      <c r="A48" s="5">
        <v>-9</v>
      </c>
      <c r="B48" s="159" t="str">
        <f>IF(E36=B36,B37,B36)</f>
        <v>X</v>
      </c>
      <c r="C48" s="160"/>
      <c r="D48" s="21">
        <v>17</v>
      </c>
      <c r="E48" s="163"/>
      <c r="F48" s="163"/>
      <c r="G48" s="6"/>
      <c r="H48" s="97"/>
      <c r="I48" s="97"/>
      <c r="J48" s="6"/>
    </row>
    <row r="49" spans="1:15" s="13" customFormat="1" ht="15.95" customHeight="1">
      <c r="A49" s="5">
        <v>-10</v>
      </c>
      <c r="B49" s="159" t="str">
        <f>IF(E38=B38,B39,B38)</f>
        <v>X</v>
      </c>
      <c r="C49" s="160"/>
      <c r="D49" s="41"/>
      <c r="E49" s="161"/>
      <c r="F49" s="162"/>
      <c r="G49" s="50">
        <v>26</v>
      </c>
      <c r="H49" s="163"/>
      <c r="I49" s="163"/>
      <c r="J49" s="165" t="s">
        <v>3</v>
      </c>
      <c r="K49" s="165"/>
    </row>
    <row r="50" spans="1:15" s="13" customFormat="1" ht="15.95" customHeight="1">
      <c r="A50" s="5">
        <v>-11</v>
      </c>
      <c r="B50" s="159" t="str">
        <f>IF(E40=B40,B41,B40)</f>
        <v>X</v>
      </c>
      <c r="C50" s="160"/>
      <c r="D50" s="21">
        <v>18</v>
      </c>
      <c r="E50" s="163"/>
      <c r="F50" s="166"/>
      <c r="G50" s="6"/>
      <c r="H50" s="167"/>
      <c r="I50" s="162"/>
      <c r="J50" s="165"/>
      <c r="K50" s="165"/>
    </row>
    <row r="51" spans="1:15" s="13" customFormat="1" ht="15.95" customHeight="1">
      <c r="A51" s="5">
        <v>-12</v>
      </c>
      <c r="B51" s="159" t="str">
        <f>IF(E42=B42,B43,B42)</f>
        <v>X</v>
      </c>
      <c r="C51" s="160"/>
      <c r="D51" s="41"/>
      <c r="E51" s="161"/>
      <c r="F51" s="162"/>
      <c r="G51" s="6"/>
      <c r="H51" s="20"/>
      <c r="I51" s="20"/>
      <c r="J51" s="20"/>
    </row>
    <row r="52" spans="1:15" s="13" customFormat="1" ht="15.95" customHeight="1">
      <c r="A52" s="8"/>
      <c r="B52" s="131"/>
      <c r="C52" s="131"/>
      <c r="D52" s="8"/>
      <c r="E52" s="37"/>
      <c r="F52" s="37"/>
      <c r="G52" s="8"/>
      <c r="H52" s="8"/>
      <c r="I52" s="8"/>
      <c r="J52" s="8"/>
    </row>
    <row r="53" spans="1:15" s="13" customFormat="1" ht="15.95" customHeight="1">
      <c r="A53" s="6">
        <v>-17</v>
      </c>
      <c r="B53" s="159" t="str">
        <f>IF(E48=B48,B49,B48)</f>
        <v>X</v>
      </c>
      <c r="C53" s="160"/>
      <c r="D53" s="14">
        <v>25</v>
      </c>
      <c r="E53" s="163"/>
      <c r="F53" s="163"/>
      <c r="G53" s="164" t="s">
        <v>2</v>
      </c>
      <c r="H53" s="164"/>
      <c r="I53" s="8"/>
      <c r="J53" s="8"/>
    </row>
    <row r="54" spans="1:15" s="13" customFormat="1" ht="15.95" customHeight="1">
      <c r="A54" s="6">
        <v>-18</v>
      </c>
      <c r="B54" s="159" t="str">
        <f>IF(E50=B50,B51,B50)</f>
        <v>X</v>
      </c>
      <c r="C54" s="160"/>
      <c r="D54" s="41"/>
      <c r="E54" s="161"/>
      <c r="F54" s="162"/>
      <c r="G54" s="164"/>
      <c r="H54" s="164"/>
      <c r="I54" s="8"/>
      <c r="J54" s="8"/>
    </row>
    <row r="55" spans="1:15" s="13" customFormat="1" ht="15.95" customHeight="1"/>
    <row r="56" spans="1:15" s="8" customFormat="1" ht="15.95" customHeight="1">
      <c r="A56" s="11"/>
      <c r="H56" s="20"/>
      <c r="I56" s="20"/>
      <c r="J56" s="6"/>
      <c r="K56" s="156"/>
      <c r="L56" s="156"/>
      <c r="M56" s="12"/>
      <c r="N56" s="157"/>
      <c r="O56" s="157"/>
    </row>
    <row r="57" spans="1:15" s="8" customFormat="1" ht="15.95" customHeight="1">
      <c r="A57" s="11"/>
      <c r="B57" s="10"/>
      <c r="C57" s="158" t="s">
        <v>1</v>
      </c>
      <c r="D57" s="158"/>
      <c r="E57" s="158"/>
      <c r="G57" s="38"/>
      <c r="H57" s="38"/>
      <c r="I57" s="39"/>
      <c r="J57" s="99" t="str">
        <f>listMD!D22</f>
        <v>М.В. Баканов</v>
      </c>
      <c r="K57" s="9"/>
      <c r="L57" s="9"/>
      <c r="M57" s="3"/>
    </row>
    <row r="58" spans="1:15" s="8" customFormat="1" ht="15.95" customHeight="1">
      <c r="A58" s="5"/>
      <c r="C58" s="39"/>
      <c r="D58" s="39"/>
      <c r="G58" s="39"/>
      <c r="H58" s="39"/>
      <c r="I58" s="39"/>
      <c r="J58" s="39"/>
      <c r="M58" s="5"/>
    </row>
    <row r="59" spans="1:15" s="8" customFormat="1" ht="15.95" customHeight="1">
      <c r="A59" s="5"/>
      <c r="C59" s="158" t="s">
        <v>1</v>
      </c>
      <c r="D59" s="158"/>
      <c r="E59" s="158"/>
      <c r="G59" s="38"/>
      <c r="H59" s="38"/>
      <c r="I59" s="39"/>
      <c r="J59" s="99" t="str">
        <f>listMD!D24</f>
        <v>Э.К. Гридина</v>
      </c>
      <c r="K59" s="9"/>
      <c r="M59" s="5"/>
    </row>
    <row r="60" spans="1:15" s="8" customFormat="1" ht="11.2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D64" s="5"/>
      <c r="G64" s="5"/>
      <c r="I64" s="20"/>
      <c r="J64" s="6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  <c r="P69" s="7"/>
      <c r="Q69" s="7"/>
      <c r="R69" s="7"/>
      <c r="S69" s="7"/>
      <c r="T69" s="7"/>
      <c r="U69" s="7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0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A294" s="34"/>
      <c r="D294" s="34"/>
      <c r="G294" s="34"/>
      <c r="I294" s="34"/>
      <c r="J294" s="34"/>
      <c r="M294" s="34"/>
      <c r="P294" s="8"/>
      <c r="Q294" s="8"/>
      <c r="R294" s="8"/>
      <c r="S294" s="8"/>
      <c r="T294" s="8"/>
      <c r="U294" s="8"/>
    </row>
    <row r="295" spans="1:21" ht="11.25" customHeight="1">
      <c r="A295" s="34"/>
      <c r="D295" s="34"/>
      <c r="G295" s="34"/>
      <c r="I295" s="34"/>
      <c r="J295" s="34"/>
      <c r="M295" s="34"/>
      <c r="P295" s="8"/>
      <c r="Q295" s="8"/>
      <c r="R295" s="8"/>
      <c r="S295" s="8"/>
      <c r="T295" s="8"/>
      <c r="U295" s="8"/>
    </row>
    <row r="296" spans="1:21" ht="11.25" customHeight="1">
      <c r="A296" s="34"/>
      <c r="D296" s="34"/>
      <c r="G296" s="34"/>
      <c r="I296" s="34"/>
      <c r="J296" s="34"/>
      <c r="M296" s="34"/>
      <c r="P296" s="8"/>
      <c r="Q296" s="8"/>
      <c r="R296" s="8"/>
      <c r="S296" s="8"/>
      <c r="T296" s="8"/>
      <c r="U296" s="8"/>
    </row>
    <row r="297" spans="1:21" ht="11.25" customHeight="1">
      <c r="A297" s="34"/>
      <c r="D297" s="34"/>
      <c r="G297" s="34"/>
      <c r="I297" s="34"/>
      <c r="J297" s="34"/>
      <c r="M297" s="34"/>
      <c r="P297" s="8"/>
      <c r="Q297" s="8"/>
      <c r="R297" s="8"/>
      <c r="S297" s="8"/>
      <c r="T297" s="8"/>
      <c r="U297" s="8"/>
    </row>
    <row r="298" spans="1:21" ht="11.25" customHeight="1">
      <c r="A298" s="34"/>
      <c r="D298" s="34"/>
      <c r="G298" s="34"/>
      <c r="I298" s="34"/>
      <c r="J298" s="34"/>
      <c r="M298" s="34"/>
      <c r="P298" s="8"/>
      <c r="Q298" s="8"/>
      <c r="R298" s="8"/>
      <c r="S298" s="8"/>
      <c r="T298" s="8"/>
      <c r="U298" s="8"/>
    </row>
    <row r="299" spans="1:21" ht="11.25" customHeight="1">
      <c r="A299" s="34"/>
      <c r="D299" s="34"/>
      <c r="G299" s="34"/>
      <c r="I299" s="34"/>
      <c r="J299" s="34"/>
      <c r="M299" s="34"/>
      <c r="P299" s="8"/>
      <c r="Q299" s="8"/>
      <c r="R299" s="8"/>
      <c r="S299" s="8"/>
      <c r="T299" s="8"/>
      <c r="U299" s="8"/>
    </row>
    <row r="300" spans="1:21" ht="11.25" customHeight="1">
      <c r="A300" s="34"/>
      <c r="D300" s="34"/>
      <c r="G300" s="34"/>
      <c r="I300" s="34"/>
      <c r="J300" s="34"/>
      <c r="M300" s="34"/>
      <c r="P300" s="8"/>
      <c r="Q300" s="8"/>
      <c r="R300" s="8"/>
      <c r="S300" s="8"/>
      <c r="T300" s="8"/>
      <c r="U300" s="8"/>
    </row>
    <row r="301" spans="1:21" ht="11.25" customHeight="1">
      <c r="A301" s="34"/>
      <c r="D301" s="34"/>
      <c r="G301" s="34"/>
      <c r="I301" s="34"/>
      <c r="J301" s="34"/>
      <c r="M301" s="34"/>
      <c r="P301" s="8"/>
      <c r="Q301" s="8"/>
      <c r="R301" s="8"/>
      <c r="S301" s="8"/>
      <c r="T301" s="8"/>
      <c r="U301" s="8"/>
    </row>
    <row r="302" spans="1:21" ht="11.25" customHeight="1">
      <c r="A302" s="34"/>
      <c r="D302" s="34"/>
      <c r="G302" s="34"/>
      <c r="I302" s="34"/>
      <c r="J302" s="34"/>
      <c r="M302" s="34"/>
      <c r="P302" s="8"/>
      <c r="Q302" s="8"/>
      <c r="R302" s="8"/>
      <c r="S302" s="8"/>
      <c r="T302" s="8"/>
      <c r="U302" s="8"/>
    </row>
    <row r="303" spans="1:21" ht="11.25" customHeight="1">
      <c r="A303" s="34"/>
      <c r="D303" s="34"/>
      <c r="G303" s="34"/>
      <c r="I303" s="34"/>
      <c r="J303" s="34"/>
      <c r="M303" s="34"/>
      <c r="P303" s="8"/>
      <c r="Q303" s="8"/>
      <c r="R303" s="8"/>
      <c r="S303" s="8"/>
      <c r="T303" s="8"/>
      <c r="U303" s="8"/>
    </row>
    <row r="304" spans="1:21" ht="11.25" customHeight="1">
      <c r="A304" s="34"/>
      <c r="D304" s="34"/>
      <c r="G304" s="34"/>
      <c r="I304" s="34"/>
      <c r="J304" s="34"/>
      <c r="M304" s="34"/>
      <c r="P304" s="8"/>
      <c r="Q304" s="8"/>
      <c r="R304" s="8"/>
      <c r="S304" s="8"/>
      <c r="T304" s="8"/>
      <c r="U304" s="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view="pageBreakPreview" zoomScaleNormal="100" zoomScaleSheetLayoutView="100" workbookViewId="0">
      <selection activeCell="D13" sqref="D13"/>
    </sheetView>
  </sheetViews>
  <sheetFormatPr defaultRowHeight="12.75"/>
  <cols>
    <col min="1" max="1" width="11.7109375" style="66" customWidth="1"/>
    <col min="2" max="2" width="14.5703125" style="66" customWidth="1"/>
    <col min="3" max="3" width="13.42578125" style="66" customWidth="1"/>
    <col min="4" max="4" width="35.7109375" style="66" customWidth="1"/>
    <col min="5" max="16384" width="9.140625" style="66"/>
  </cols>
  <sheetData>
    <row r="1" spans="1:5" ht="33" customHeight="1">
      <c r="A1" s="100" t="s">
        <v>55</v>
      </c>
      <c r="B1" s="150" t="str">
        <f>СписокСудей!B3</f>
        <v>Соревнования по бадминтону в зачет 47 Спартакиады первокурсников КемГУ</v>
      </c>
      <c r="C1" s="150"/>
      <c r="D1" s="150"/>
    </row>
    <row r="2" spans="1:5" ht="15.75">
      <c r="A2" s="101" t="s">
        <v>12</v>
      </c>
      <c r="B2" s="151" t="s">
        <v>17</v>
      </c>
      <c r="C2" s="151"/>
      <c r="D2" s="151"/>
    </row>
    <row r="3" spans="1:5" ht="16.5" thickBot="1">
      <c r="A3" s="101" t="s">
        <v>56</v>
      </c>
      <c r="B3" s="152" t="str">
        <f>СписокСудей!F6</f>
        <v>4-6 октября 2022 г.</v>
      </c>
      <c r="C3" s="152"/>
      <c r="D3" s="152"/>
    </row>
    <row r="4" spans="1:5" ht="30.75" thickBot="1">
      <c r="B4" s="102" t="s">
        <v>57</v>
      </c>
      <c r="C4" s="103" t="s">
        <v>58</v>
      </c>
      <c r="D4" s="104" t="s">
        <v>59</v>
      </c>
      <c r="E4" s="8"/>
    </row>
    <row r="5" spans="1:5" ht="15">
      <c r="B5" s="153" t="s">
        <v>63</v>
      </c>
      <c r="C5" s="105">
        <v>1</v>
      </c>
      <c r="D5" s="106" t="s">
        <v>89</v>
      </c>
    </row>
    <row r="6" spans="1:5" ht="15">
      <c r="B6" s="154"/>
      <c r="C6" s="107">
        <v>2</v>
      </c>
      <c r="D6" s="108" t="s">
        <v>45</v>
      </c>
    </row>
    <row r="7" spans="1:5" ht="15">
      <c r="B7" s="154"/>
      <c r="C7" s="107">
        <v>3</v>
      </c>
      <c r="D7" s="108" t="s">
        <v>46</v>
      </c>
    </row>
    <row r="8" spans="1:5" ht="15">
      <c r="B8" s="154"/>
      <c r="C8" s="107">
        <v>4</v>
      </c>
      <c r="D8" s="108" t="s">
        <v>44</v>
      </c>
    </row>
    <row r="9" spans="1:5" ht="15">
      <c r="B9" s="154"/>
      <c r="C9" s="107">
        <v>5</v>
      </c>
      <c r="D9" s="108" t="s">
        <v>48</v>
      </c>
    </row>
    <row r="10" spans="1:5" ht="15">
      <c r="B10" s="154"/>
      <c r="C10" s="107">
        <v>6</v>
      </c>
      <c r="D10" s="108" t="s">
        <v>42</v>
      </c>
    </row>
    <row r="11" spans="1:5" ht="15">
      <c r="B11" s="154"/>
      <c r="C11" s="107">
        <v>7</v>
      </c>
      <c r="D11" s="108" t="s">
        <v>64</v>
      </c>
    </row>
    <row r="12" spans="1:5" ht="15">
      <c r="B12" s="154"/>
      <c r="C12" s="107">
        <v>8</v>
      </c>
      <c r="D12" s="110" t="s">
        <v>61</v>
      </c>
    </row>
    <row r="13" spans="1:5" ht="15">
      <c r="B13" s="154"/>
      <c r="C13" s="109">
        <v>9</v>
      </c>
      <c r="D13" s="108"/>
    </row>
    <row r="14" spans="1:5" ht="15">
      <c r="B14" s="154"/>
      <c r="C14" s="109">
        <v>10</v>
      </c>
      <c r="D14" s="121"/>
    </row>
    <row r="15" spans="1:5" ht="15">
      <c r="B15" s="154"/>
      <c r="C15" s="109">
        <v>11</v>
      </c>
      <c r="D15" s="108"/>
    </row>
    <row r="16" spans="1:5" ht="15">
      <c r="B16" s="154"/>
      <c r="C16" s="109">
        <v>12</v>
      </c>
      <c r="D16" s="108"/>
    </row>
    <row r="17" spans="1:4" ht="15">
      <c r="B17" s="154"/>
      <c r="C17" s="109">
        <v>13</v>
      </c>
      <c r="D17" s="108"/>
    </row>
    <row r="18" spans="1:4" ht="15">
      <c r="B18" s="154"/>
      <c r="C18" s="109">
        <v>14</v>
      </c>
      <c r="D18" s="108"/>
    </row>
    <row r="19" spans="1:4" ht="15">
      <c r="B19" s="154"/>
      <c r="C19" s="109">
        <v>15</v>
      </c>
      <c r="D19" s="110"/>
    </row>
    <row r="20" spans="1:4" ht="15.75" thickBot="1">
      <c r="B20" s="155"/>
      <c r="C20" s="111">
        <v>16</v>
      </c>
      <c r="D20" s="112"/>
    </row>
    <row r="22" spans="1:4" ht="15.75">
      <c r="A22" s="101" t="s">
        <v>1</v>
      </c>
      <c r="C22" s="101"/>
      <c r="D22" s="113" t="s">
        <v>41</v>
      </c>
    </row>
    <row r="24" spans="1:4" ht="15.75">
      <c r="A24" s="101" t="s">
        <v>0</v>
      </c>
      <c r="C24" s="101"/>
      <c r="D24" s="113" t="s">
        <v>60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topLeftCell="A13" zoomScaleSheetLayoutView="100" workbookViewId="0">
      <selection activeCell="H30" sqref="H30:I30"/>
    </sheetView>
  </sheetViews>
  <sheetFormatPr defaultColWidth="7.140625" defaultRowHeight="11.25" customHeight="1"/>
  <cols>
    <col min="1" max="1" width="3.7109375" style="2" customWidth="1"/>
    <col min="2" max="3" width="12.7109375" style="34" customWidth="1"/>
    <col min="4" max="4" width="3.7109375" style="2" customWidth="1"/>
    <col min="5" max="5" width="12.7109375" style="34" customWidth="1"/>
    <col min="6" max="6" width="18.140625" style="34" customWidth="1"/>
    <col min="7" max="7" width="3.7109375" style="2" customWidth="1"/>
    <col min="8" max="8" width="12.7109375" style="34" customWidth="1"/>
    <col min="9" max="9" width="12.7109375" style="40" customWidth="1"/>
    <col min="10" max="10" width="3.7109375" style="3" customWidth="1"/>
    <col min="11" max="12" width="12.7109375" style="34" customWidth="1"/>
    <col min="13" max="13" width="3.7109375" style="2" customWidth="1"/>
    <col min="14" max="15" width="12.7109375" style="34" customWidth="1"/>
    <col min="16" max="16384" width="7.140625" style="34"/>
  </cols>
  <sheetData>
    <row r="1" spans="1:18" ht="15.95" customHeight="1">
      <c r="A1" s="183" t="s">
        <v>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ht="15.95" customHeight="1">
      <c r="A2" s="183" t="s">
        <v>15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8" ht="15.95" customHeight="1">
      <c r="A3" s="183" t="s">
        <v>14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1:18" s="32" customFormat="1" ht="15.95" customHeight="1">
      <c r="A4" s="184" t="str">
        <f>listWD!B1</f>
        <v>Соревнования по бадминтону в зачет 47 Спартакиады первокурсников КемГУ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8" s="32" customFormat="1" ht="15.95" customHeight="1">
      <c r="A5" s="185" t="s">
        <v>13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8" ht="15.95" customHeight="1">
      <c r="B6" s="42"/>
      <c r="C6" s="42"/>
      <c r="D6" s="11"/>
      <c r="E6" s="42"/>
      <c r="F6" s="9"/>
      <c r="G6" s="12"/>
      <c r="H6" s="9"/>
      <c r="I6" s="9"/>
      <c r="J6" s="12"/>
      <c r="K6" s="9"/>
      <c r="L6" s="9"/>
      <c r="M6" s="12"/>
      <c r="N6" s="9"/>
      <c r="O6" s="42"/>
    </row>
    <row r="7" spans="1:18" ht="15.95" customHeight="1">
      <c r="B7" s="7" t="s">
        <v>12</v>
      </c>
      <c r="C7" s="144" t="str">
        <f>listWD!B2</f>
        <v>Кемерово</v>
      </c>
      <c r="D7" s="144"/>
      <c r="E7" s="144"/>
      <c r="H7" s="32" t="s">
        <v>11</v>
      </c>
      <c r="I7" s="32"/>
      <c r="J7" s="31"/>
      <c r="K7" s="186" t="str">
        <f>listWD!B3</f>
        <v>4-6 октября 2022 г.</v>
      </c>
      <c r="L7" s="187"/>
      <c r="N7" s="7" t="s">
        <v>10</v>
      </c>
      <c r="O7" s="30" t="str">
        <f>listWD!B5</f>
        <v>женская парная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159" t="str">
        <f>IF(VLOOKUP(A9,listWD!$C$5:$D$20,2,FALSE)=0,"X",VLOOKUP(A9,listWD!$C$5:$D$20,2,FALSE))</f>
        <v>КПИТП</v>
      </c>
      <c r="C9" s="160"/>
      <c r="D9" s="15">
        <v>1</v>
      </c>
      <c r="E9" s="163" t="str">
        <f>B9</f>
        <v>КПИТП</v>
      </c>
      <c r="F9" s="163"/>
      <c r="G9" s="6"/>
      <c r="H9" s="94"/>
      <c r="I9" s="94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159" t="str">
        <f>IF(VLOOKUP(A10,listWD!$C$5:$D$20,2,FALSE)=0,"X",VLOOKUP(A10,listWD!$C$5:$D$20,2,FALSE))</f>
        <v>X</v>
      </c>
      <c r="C10" s="160"/>
      <c r="D10" s="18"/>
      <c r="E10" s="161"/>
      <c r="F10" s="173"/>
      <c r="G10" s="50">
        <v>13</v>
      </c>
      <c r="H10" s="163" t="str">
        <f>E9</f>
        <v>КПИТП</v>
      </c>
      <c r="I10" s="163"/>
      <c r="J10" s="6"/>
      <c r="K10" s="94"/>
      <c r="L10" s="94"/>
      <c r="Q10" s="20"/>
      <c r="R10" s="20"/>
    </row>
    <row r="11" spans="1:18" s="8" customFormat="1" ht="15.95" customHeight="1">
      <c r="A11" s="5">
        <v>9</v>
      </c>
      <c r="B11" s="159" t="str">
        <f>IF(VLOOKUP(A11,listWD!$C$5:$D$20,2,FALSE)=0,"X",VLOOKUP(A11,listWD!$C$5:$D$20,2,FALSE))</f>
        <v>X</v>
      </c>
      <c r="C11" s="160"/>
      <c r="D11" s="50">
        <v>2</v>
      </c>
      <c r="E11" s="163" t="str">
        <f>B12</f>
        <v>ИИиМО</v>
      </c>
      <c r="F11" s="163"/>
      <c r="G11" s="18"/>
      <c r="H11" s="161" t="s">
        <v>144</v>
      </c>
      <c r="I11" s="173"/>
      <c r="J11" s="6"/>
      <c r="K11" s="93"/>
      <c r="L11" s="20"/>
      <c r="P11" s="33"/>
      <c r="Q11" s="20"/>
      <c r="R11" s="20"/>
    </row>
    <row r="12" spans="1:18" s="8" customFormat="1" ht="15.95" customHeight="1">
      <c r="A12" s="5">
        <v>8</v>
      </c>
      <c r="B12" s="159" t="str">
        <f>IF(VLOOKUP(A12,listWD!$C$5:$D$20,2,FALSE)=0,"X",VLOOKUP(A12,listWD!$C$5:$D$20,2,FALSE))</f>
        <v>ИИиМО</v>
      </c>
      <c r="C12" s="160"/>
      <c r="D12" s="18"/>
      <c r="E12" s="167"/>
      <c r="F12" s="162"/>
      <c r="G12" s="6"/>
      <c r="H12" s="133"/>
      <c r="I12" s="189"/>
      <c r="J12" s="50">
        <v>23</v>
      </c>
      <c r="K12" s="163" t="str">
        <f>H10</f>
        <v>КПИТП</v>
      </c>
      <c r="L12" s="163"/>
      <c r="P12" s="20"/>
    </row>
    <row r="13" spans="1:18" s="8" customFormat="1" ht="15.95" customHeight="1">
      <c r="A13" s="5">
        <v>5</v>
      </c>
      <c r="B13" s="159" t="str">
        <f>IF(VLOOKUP(A13,listWD!$C$5:$D$20,2,FALSE)=0,"X",VLOOKUP(A13,listWD!$C$5:$D$20,2,FALSE))</f>
        <v>ТИПП</v>
      </c>
      <c r="C13" s="160"/>
      <c r="D13" s="115">
        <v>3</v>
      </c>
      <c r="E13" s="163" t="str">
        <f>B13</f>
        <v>ТИПП</v>
      </c>
      <c r="F13" s="163"/>
      <c r="G13" s="93"/>
      <c r="H13" s="133"/>
      <c r="I13" s="189"/>
      <c r="J13" s="14"/>
      <c r="K13" s="161" t="s">
        <v>148</v>
      </c>
      <c r="L13" s="173"/>
    </row>
    <row r="14" spans="1:18" s="8" customFormat="1" ht="15.95" customHeight="1">
      <c r="A14" s="5">
        <v>12</v>
      </c>
      <c r="B14" s="181" t="str">
        <f>IF(VLOOKUP(A14,listWD!$C$5:$D$20,2,FALSE)=0,"X",VLOOKUP(A14,listWD!$C$5:$D$20,2,FALSE))</f>
        <v>X</v>
      </c>
      <c r="C14" s="182"/>
      <c r="D14" s="18"/>
      <c r="E14" s="161"/>
      <c r="F14" s="173"/>
      <c r="G14" s="50">
        <v>14</v>
      </c>
      <c r="H14" s="163" t="str">
        <f>E15</f>
        <v>ИО</v>
      </c>
      <c r="I14" s="166"/>
      <c r="J14" s="6"/>
      <c r="K14" s="133"/>
      <c r="L14" s="37"/>
      <c r="M14" s="14"/>
      <c r="N14" s="165" t="s">
        <v>9</v>
      </c>
      <c r="O14" s="165"/>
    </row>
    <row r="15" spans="1:18" s="8" customFormat="1" ht="15.95" customHeight="1">
      <c r="A15" s="5">
        <v>13</v>
      </c>
      <c r="B15" s="159" t="str">
        <f>IF(VLOOKUP(A15,listWD!$C$5:$D$20,2,FALSE)=0,"X",VLOOKUP(A15,listWD!$C$5:$D$20,2,FALSE))</f>
        <v>X</v>
      </c>
      <c r="C15" s="160"/>
      <c r="D15" s="50">
        <v>4</v>
      </c>
      <c r="E15" s="163" t="str">
        <f>B16</f>
        <v>ИО</v>
      </c>
      <c r="F15" s="166"/>
      <c r="G15" s="6"/>
      <c r="H15" s="167" t="s">
        <v>145</v>
      </c>
      <c r="I15" s="162"/>
      <c r="J15" s="6"/>
      <c r="K15" s="133"/>
      <c r="L15" s="133"/>
      <c r="M15" s="14"/>
      <c r="N15" s="165"/>
      <c r="O15" s="165"/>
      <c r="P15" s="20"/>
    </row>
    <row r="16" spans="1:18" s="8" customFormat="1" ht="15.95" customHeight="1">
      <c r="A16" s="5">
        <v>4</v>
      </c>
      <c r="B16" s="159" t="str">
        <f>IF(VLOOKUP(A16,listWD!$C$5:$D$20,2,FALSE)=0,"X",VLOOKUP(A16,listWD!$C$5:$D$20,2,FALSE))</f>
        <v>ИО</v>
      </c>
      <c r="C16" s="160"/>
      <c r="D16" s="18"/>
      <c r="E16" s="161"/>
      <c r="F16" s="162"/>
      <c r="G16" s="6"/>
      <c r="H16" s="133"/>
      <c r="I16" s="133"/>
      <c r="J16" s="6"/>
      <c r="K16" s="133"/>
      <c r="L16" s="37"/>
      <c r="M16" s="116">
        <v>32</v>
      </c>
      <c r="N16" s="163" t="str">
        <f>K12</f>
        <v>КПИТП</v>
      </c>
      <c r="O16" s="163"/>
    </row>
    <row r="17" spans="1:29" s="8" customFormat="1" ht="15.95" customHeight="1">
      <c r="A17" s="5">
        <v>3</v>
      </c>
      <c r="B17" s="159" t="str">
        <f>IF(VLOOKUP(A17,listWD!$C$5:$D$20,2,FALSE)=0,"X",VLOOKUP(A17,listWD!$C$5:$D$20,2,FALSE))</f>
        <v>ИЭиУ</v>
      </c>
      <c r="C17" s="160"/>
      <c r="D17" s="50">
        <v>5</v>
      </c>
      <c r="E17" s="163" t="str">
        <f>B17</f>
        <v>ИЭиУ</v>
      </c>
      <c r="F17" s="163"/>
      <c r="G17" s="6"/>
      <c r="H17" s="133"/>
      <c r="I17" s="133"/>
      <c r="J17" s="6"/>
      <c r="K17" s="133"/>
      <c r="L17" s="133"/>
      <c r="M17" s="14"/>
      <c r="N17" s="169" t="s">
        <v>142</v>
      </c>
      <c r="O17" s="170"/>
    </row>
    <row r="18" spans="1:29" s="8" customFormat="1" ht="15.95" customHeight="1">
      <c r="A18" s="5">
        <v>14</v>
      </c>
      <c r="B18" s="159" t="str">
        <f>IF(VLOOKUP(A18,listWD!$C$5:$D$20,2,FALSE)=0,"X",VLOOKUP(A18,listWD!$C$5:$D$20,2,FALSE))</f>
        <v>X</v>
      </c>
      <c r="C18" s="160"/>
      <c r="D18" s="18"/>
      <c r="E18" s="161"/>
      <c r="F18" s="173"/>
      <c r="G18" s="116">
        <v>15</v>
      </c>
      <c r="H18" s="163" t="str">
        <f>E17</f>
        <v>ИЭиУ</v>
      </c>
      <c r="I18" s="163"/>
      <c r="J18" s="6"/>
      <c r="K18" s="133"/>
      <c r="L18" s="133"/>
      <c r="M18" s="14"/>
      <c r="N18" s="20"/>
    </row>
    <row r="19" spans="1:29" s="8" customFormat="1" ht="15.95" customHeight="1">
      <c r="A19" s="5">
        <v>11</v>
      </c>
      <c r="B19" s="159" t="str">
        <f>IF(VLOOKUP(A19,listWD!$C$5:$D$20,2,FALSE)=0,"X",VLOOKUP(A19,listWD!$C$5:$D$20,2,FALSE))</f>
        <v>X</v>
      </c>
      <c r="C19" s="160"/>
      <c r="D19" s="50">
        <v>6</v>
      </c>
      <c r="E19" s="163" t="str">
        <f>B20</f>
        <v>ИФН</v>
      </c>
      <c r="F19" s="163"/>
      <c r="G19" s="18"/>
      <c r="H19" s="161" t="s">
        <v>143</v>
      </c>
      <c r="I19" s="173"/>
      <c r="J19" s="6"/>
      <c r="K19" s="133"/>
      <c r="L19" s="133"/>
      <c r="M19" s="14"/>
      <c r="N19" s="20"/>
    </row>
    <row r="20" spans="1:29" s="8" customFormat="1" ht="15.95" customHeight="1">
      <c r="A20" s="5">
        <v>6</v>
      </c>
      <c r="B20" s="159" t="str">
        <f>IF(VLOOKUP(A20,listWD!$C$5:$D$20,2,FALSE)=0,"X",VLOOKUP(A20,listWD!$C$5:$D$20,2,FALSE))</f>
        <v>ИФН</v>
      </c>
      <c r="C20" s="160"/>
      <c r="D20" s="18"/>
      <c r="E20" s="167"/>
      <c r="F20" s="162"/>
      <c r="G20" s="6"/>
      <c r="H20" s="133"/>
      <c r="I20" s="189"/>
      <c r="J20" s="50">
        <v>24</v>
      </c>
      <c r="K20" s="163" t="str">
        <f>H18</f>
        <v>ИЭиУ</v>
      </c>
      <c r="L20" s="166"/>
      <c r="M20" s="14"/>
      <c r="N20" s="23"/>
    </row>
    <row r="21" spans="1:29" s="8" customFormat="1" ht="15.95" customHeight="1">
      <c r="A21" s="5">
        <v>7</v>
      </c>
      <c r="B21" s="159" t="str">
        <f>IF(VLOOKUP(A21,listWD!$C$5:$D$20,2,FALSE)=0,"X",VLOOKUP(A21,listWD!$C$5:$D$20,2,FALSE))</f>
        <v>СПИ</v>
      </c>
      <c r="C21" s="160"/>
      <c r="D21" s="50">
        <v>7</v>
      </c>
      <c r="E21" s="163" t="str">
        <f>B21</f>
        <v>СПИ</v>
      </c>
      <c r="F21" s="163"/>
      <c r="G21" s="6"/>
      <c r="H21" s="133"/>
      <c r="I21" s="189"/>
      <c r="J21" s="14"/>
      <c r="K21" s="167" t="s">
        <v>147</v>
      </c>
      <c r="L21" s="162"/>
      <c r="M21" s="6"/>
      <c r="N21" s="22"/>
      <c r="T21" s="6"/>
      <c r="U21" s="5"/>
      <c r="V21" s="94"/>
      <c r="W21" s="94"/>
      <c r="X21" s="6"/>
      <c r="Y21" s="93"/>
      <c r="Z21" s="93"/>
      <c r="AA21" s="6"/>
      <c r="AB21" s="20"/>
      <c r="AC21" s="20"/>
    </row>
    <row r="22" spans="1:29" s="8" customFormat="1" ht="15.95" customHeight="1">
      <c r="A22" s="5">
        <v>10</v>
      </c>
      <c r="B22" s="159" t="str">
        <f>IF(VLOOKUP(A22,listWD!$C$5:$D$20,2,FALSE)=0,"X",VLOOKUP(A22,listWD!$C$5:$D$20,2,FALSE))</f>
        <v>X</v>
      </c>
      <c r="C22" s="160"/>
      <c r="D22" s="18"/>
      <c r="E22" s="167"/>
      <c r="F22" s="173"/>
      <c r="G22" s="50">
        <v>16</v>
      </c>
      <c r="H22" s="163" t="str">
        <f>E23</f>
        <v>ИИТ</v>
      </c>
      <c r="I22" s="166"/>
      <c r="J22" s="6"/>
      <c r="K22" s="20"/>
      <c r="M22" s="5"/>
    </row>
    <row r="23" spans="1:29" s="8" customFormat="1" ht="15.95" customHeight="1">
      <c r="A23" s="5">
        <v>15</v>
      </c>
      <c r="B23" s="159" t="str">
        <f>IF(VLOOKUP(A23,listWD!$C$5:$D$20,2,FALSE)=0,"X",VLOOKUP(A23,listWD!$C$5:$D$20,2,FALSE))</f>
        <v>X</v>
      </c>
      <c r="C23" s="160"/>
      <c r="D23" s="15">
        <v>8</v>
      </c>
      <c r="E23" s="163" t="str">
        <f>B24</f>
        <v>ИИТ</v>
      </c>
      <c r="F23" s="166"/>
      <c r="G23" s="6"/>
      <c r="H23" s="167" t="s">
        <v>141</v>
      </c>
      <c r="I23" s="162"/>
      <c r="J23" s="6"/>
      <c r="K23" s="20"/>
      <c r="L23" s="20"/>
      <c r="M23" s="6"/>
    </row>
    <row r="24" spans="1:29" s="8" customFormat="1" ht="15.95" customHeight="1">
      <c r="A24" s="5">
        <v>2</v>
      </c>
      <c r="B24" s="159" t="str">
        <f>IF(VLOOKUP(A24,listWD!$C$5:$D$20,2,FALSE)=0,"X",VLOOKUP(A24,listWD!$C$5:$D$20,2,FALSE))</f>
        <v>ИИТ</v>
      </c>
      <c r="C24" s="160"/>
      <c r="D24" s="18"/>
      <c r="E24" s="161"/>
      <c r="F24" s="162"/>
      <c r="G24" s="6"/>
      <c r="H24" s="20"/>
      <c r="I24" s="20"/>
    </row>
    <row r="25" spans="1:29" s="8" customFormat="1" ht="15.95" customHeight="1">
      <c r="A25" s="5"/>
      <c r="B25" s="117"/>
      <c r="C25" s="117"/>
      <c r="D25" s="6"/>
      <c r="E25" s="93"/>
      <c r="F25" s="93"/>
      <c r="G25" s="6">
        <v>-23</v>
      </c>
      <c r="H25" s="177" t="str">
        <f>IF(K12=H10,H14,H10)</f>
        <v>ИО</v>
      </c>
      <c r="I25" s="178"/>
      <c r="J25" s="116">
        <v>31</v>
      </c>
      <c r="K25" s="163" t="str">
        <f>H25</f>
        <v>ИО</v>
      </c>
      <c r="L25" s="163"/>
      <c r="M25" s="164" t="s">
        <v>8</v>
      </c>
      <c r="N25" s="164"/>
    </row>
    <row r="26" spans="1:29" s="8" customFormat="1" ht="15.95" customHeight="1">
      <c r="A26" s="5"/>
      <c r="B26" s="117"/>
      <c r="C26" s="117"/>
      <c r="D26" s="6"/>
      <c r="E26" s="93"/>
      <c r="F26" s="93"/>
      <c r="G26" s="5">
        <v>-24</v>
      </c>
      <c r="H26" s="177" t="str">
        <f>IF(K20=H18,H22,H18)</f>
        <v>ИИТ</v>
      </c>
      <c r="I26" s="178"/>
      <c r="J26" s="18"/>
      <c r="K26" s="169" t="s">
        <v>149</v>
      </c>
      <c r="L26" s="170"/>
      <c r="M26" s="164"/>
      <c r="N26" s="164"/>
    </row>
    <row r="27" spans="1:29" s="8" customFormat="1" ht="15.95" customHeight="1">
      <c r="A27" s="5"/>
      <c r="B27" s="117"/>
      <c r="C27" s="117"/>
      <c r="D27" s="6"/>
      <c r="E27" s="93"/>
      <c r="F27" s="93"/>
      <c r="G27" s="6"/>
      <c r="H27" s="20"/>
      <c r="I27" s="20"/>
      <c r="J27" s="5"/>
      <c r="K27" s="94"/>
      <c r="L27" s="94"/>
      <c r="M27" s="6"/>
      <c r="N27" s="36"/>
      <c r="O27" s="36"/>
    </row>
    <row r="28" spans="1:29" s="8" customFormat="1" ht="15.95" customHeight="1">
      <c r="A28" s="5">
        <v>-13</v>
      </c>
      <c r="B28" s="174" t="str">
        <f>IF(H10=E9,E11,E9)</f>
        <v>ИИиМО</v>
      </c>
      <c r="C28" s="175"/>
      <c r="D28" s="50">
        <v>21</v>
      </c>
      <c r="E28" s="156" t="str">
        <f>B29</f>
        <v>ТИПП</v>
      </c>
      <c r="F28" s="156"/>
      <c r="G28" s="6"/>
      <c r="H28" s="20"/>
      <c r="I28" s="20"/>
      <c r="J28" s="20"/>
      <c r="K28" s="94"/>
      <c r="L28" s="94"/>
      <c r="M28" s="6"/>
      <c r="N28" s="36"/>
      <c r="O28" s="36"/>
    </row>
    <row r="29" spans="1:29" s="8" customFormat="1" ht="15.95" customHeight="1">
      <c r="A29" s="5">
        <v>-14</v>
      </c>
      <c r="B29" s="174" t="str">
        <f>IF(H14=E13,E15,E13)</f>
        <v>ТИПП</v>
      </c>
      <c r="C29" s="175"/>
      <c r="D29" s="18"/>
      <c r="E29" s="161" t="s">
        <v>150</v>
      </c>
      <c r="F29" s="162"/>
      <c r="G29" s="116">
        <v>30</v>
      </c>
      <c r="H29" s="163" t="str">
        <f>E30</f>
        <v>ИФН</v>
      </c>
      <c r="I29" s="163"/>
      <c r="J29" s="165" t="s">
        <v>7</v>
      </c>
      <c r="K29" s="165"/>
      <c r="L29" s="94"/>
      <c r="M29" s="6"/>
      <c r="N29" s="36"/>
      <c r="O29" s="36"/>
    </row>
    <row r="30" spans="1:29" s="8" customFormat="1" ht="15.95" customHeight="1">
      <c r="A30" s="5">
        <v>-15</v>
      </c>
      <c r="B30" s="174" t="str">
        <f>IF(H18=E17,E19,E17)</f>
        <v>ИФН</v>
      </c>
      <c r="C30" s="175"/>
      <c r="D30" s="50">
        <v>22</v>
      </c>
      <c r="E30" s="166" t="str">
        <f>B30</f>
        <v>ИФН</v>
      </c>
      <c r="F30" s="176"/>
      <c r="G30" s="14"/>
      <c r="H30" s="167" t="s">
        <v>152</v>
      </c>
      <c r="I30" s="162"/>
      <c r="J30" s="165"/>
      <c r="K30" s="165"/>
      <c r="L30" s="94"/>
      <c r="M30" s="6"/>
      <c r="N30" s="36"/>
      <c r="O30" s="36"/>
    </row>
    <row r="31" spans="1:29" s="8" customFormat="1" ht="15.95" customHeight="1">
      <c r="A31" s="5">
        <v>-16</v>
      </c>
      <c r="B31" s="174" t="str">
        <f>IF(H22=E21,E23,E21)</f>
        <v>СПИ</v>
      </c>
      <c r="C31" s="175"/>
      <c r="D31" s="18"/>
      <c r="E31" s="167" t="s">
        <v>146</v>
      </c>
      <c r="F31" s="162"/>
      <c r="G31" s="6"/>
      <c r="H31" s="94"/>
      <c r="I31" s="94"/>
      <c r="J31" s="20"/>
      <c r="K31" s="94"/>
      <c r="L31" s="94"/>
      <c r="M31" s="6"/>
      <c r="N31" s="36"/>
      <c r="O31" s="36"/>
    </row>
    <row r="32" spans="1:29" s="8" customFormat="1" ht="15.95" customHeight="1">
      <c r="B32" s="118"/>
      <c r="C32" s="118"/>
      <c r="E32" s="37"/>
      <c r="F32" s="37"/>
      <c r="K32" s="94"/>
      <c r="L32" s="94"/>
      <c r="M32" s="6"/>
      <c r="N32" s="36"/>
      <c r="O32" s="36"/>
    </row>
    <row r="33" spans="1:32" s="8" customFormat="1" ht="15.95" customHeight="1">
      <c r="A33" s="6">
        <v>-21</v>
      </c>
      <c r="B33" s="174" t="str">
        <f>IF(E28=B28,B29,B28)</f>
        <v>ИИиМО</v>
      </c>
      <c r="C33" s="175"/>
      <c r="D33" s="21">
        <v>29</v>
      </c>
      <c r="E33" s="163" t="str">
        <f>B34</f>
        <v>СПИ</v>
      </c>
      <c r="F33" s="163"/>
      <c r="G33" s="164" t="s">
        <v>6</v>
      </c>
      <c r="H33" s="164"/>
      <c r="K33" s="94"/>
      <c r="L33" s="94"/>
      <c r="M33" s="6"/>
      <c r="N33" s="36"/>
      <c r="O33" s="36"/>
    </row>
    <row r="34" spans="1:32" s="8" customFormat="1" ht="15.95" customHeight="1">
      <c r="A34" s="6">
        <v>-22</v>
      </c>
      <c r="B34" s="174" t="str">
        <f>IF(E30=B30,B31,B30)</f>
        <v>СПИ</v>
      </c>
      <c r="C34" s="175"/>
      <c r="D34" s="18"/>
      <c r="E34" s="161" t="s">
        <v>151</v>
      </c>
      <c r="F34" s="162"/>
      <c r="G34" s="164"/>
      <c r="H34" s="164"/>
      <c r="K34" s="94"/>
      <c r="L34" s="94"/>
      <c r="M34" s="6"/>
      <c r="N34" s="36"/>
      <c r="O34" s="36"/>
    </row>
    <row r="35" spans="1:32" s="8" customFormat="1" ht="15.95" customHeight="1">
      <c r="A35" s="5"/>
      <c r="B35" s="119"/>
      <c r="C35" s="119"/>
      <c r="D35" s="6"/>
      <c r="E35" s="93"/>
      <c r="F35" s="93"/>
      <c r="G35" s="6"/>
      <c r="H35" s="20"/>
      <c r="I35" s="20"/>
      <c r="J35" s="5"/>
      <c r="K35" s="94"/>
      <c r="L35" s="94"/>
      <c r="M35" s="6"/>
      <c r="N35" s="36"/>
      <c r="O35" s="36"/>
    </row>
    <row r="36" spans="1:32" s="8" customFormat="1" ht="15.95" customHeight="1">
      <c r="A36" s="5">
        <v>-1</v>
      </c>
      <c r="B36" s="159" t="str">
        <f>IF(E9=B9,B10,B9)</f>
        <v>X</v>
      </c>
      <c r="C36" s="160"/>
      <c r="D36" s="6">
        <v>9</v>
      </c>
      <c r="E36" s="168"/>
      <c r="F36" s="168"/>
      <c r="G36" s="5"/>
      <c r="J36" s="5"/>
      <c r="M36" s="5"/>
    </row>
    <row r="37" spans="1:32" s="8" customFormat="1" ht="15.95" customHeight="1">
      <c r="A37" s="5">
        <v>-2</v>
      </c>
      <c r="B37" s="159" t="str">
        <f>IF(E11=B11,B12,B11)</f>
        <v>X</v>
      </c>
      <c r="C37" s="160"/>
      <c r="D37" s="18"/>
      <c r="E37" s="161"/>
      <c r="F37" s="173"/>
      <c r="G37" s="50">
        <v>19</v>
      </c>
      <c r="H37" s="168"/>
      <c r="I37" s="168"/>
      <c r="J37" s="6"/>
      <c r="K37" s="94"/>
      <c r="L37" s="94"/>
      <c r="M37" s="6"/>
      <c r="N37" s="20"/>
    </row>
    <row r="38" spans="1:32" s="8" customFormat="1" ht="15.95" customHeight="1">
      <c r="A38" s="5">
        <v>-3</v>
      </c>
      <c r="B38" s="159" t="str">
        <f>IF(E13=B13,B14,B13)</f>
        <v>X</v>
      </c>
      <c r="C38" s="160"/>
      <c r="D38" s="116">
        <v>10</v>
      </c>
      <c r="E38" s="171"/>
      <c r="F38" s="172"/>
      <c r="G38" s="41"/>
      <c r="H38" s="167"/>
      <c r="I38" s="173"/>
      <c r="J38" s="6"/>
      <c r="K38" s="93"/>
      <c r="L38" s="20"/>
      <c r="M38" s="6"/>
      <c r="N38" s="20"/>
    </row>
    <row r="39" spans="1:32" s="8" customFormat="1" ht="15.95" customHeight="1">
      <c r="A39" s="5">
        <v>-4</v>
      </c>
      <c r="B39" s="159" t="str">
        <f>IF(E15=B15,B16,B15)</f>
        <v>X</v>
      </c>
      <c r="C39" s="160"/>
      <c r="D39" s="18"/>
      <c r="E39" s="161"/>
      <c r="F39" s="162"/>
      <c r="G39" s="6"/>
      <c r="H39" s="20"/>
      <c r="I39" s="35"/>
      <c r="J39" s="116">
        <v>28</v>
      </c>
      <c r="K39" s="168"/>
      <c r="L39" s="168"/>
      <c r="M39" s="165" t="s">
        <v>5</v>
      </c>
      <c r="N39" s="165"/>
      <c r="P39" s="20"/>
    </row>
    <row r="40" spans="1:32" s="8" customFormat="1" ht="15.95" customHeight="1">
      <c r="A40" s="5">
        <v>-5</v>
      </c>
      <c r="B40" s="159" t="str">
        <f>IF(E17=B17,B18,B17)</f>
        <v>X</v>
      </c>
      <c r="C40" s="160"/>
      <c r="D40" s="116">
        <v>11</v>
      </c>
      <c r="E40" s="168"/>
      <c r="F40" s="168"/>
      <c r="G40" s="6"/>
      <c r="H40" s="20"/>
      <c r="I40" s="35"/>
      <c r="J40" s="14"/>
      <c r="K40" s="161"/>
      <c r="L40" s="162"/>
      <c r="M40" s="165"/>
      <c r="N40" s="165"/>
    </row>
    <row r="41" spans="1:32" s="8" customFormat="1" ht="15.95" customHeight="1">
      <c r="A41" s="5">
        <v>-6</v>
      </c>
      <c r="B41" s="159" t="str">
        <f>IF(E19=B19,B20,B19)</f>
        <v>X</v>
      </c>
      <c r="C41" s="160"/>
      <c r="D41" s="18"/>
      <c r="E41" s="161"/>
      <c r="F41" s="162"/>
      <c r="G41" s="50">
        <v>20</v>
      </c>
      <c r="H41" s="163"/>
      <c r="I41" s="166"/>
      <c r="J41" s="6"/>
      <c r="K41" s="20"/>
      <c r="M41" s="5"/>
    </row>
    <row r="42" spans="1:32" s="8" customFormat="1" ht="15.95" customHeight="1">
      <c r="A42" s="5">
        <v>-7</v>
      </c>
      <c r="B42" s="159" t="str">
        <f>IF(E21=B21,B22,B21)</f>
        <v>X</v>
      </c>
      <c r="C42" s="160"/>
      <c r="D42" s="15">
        <v>12</v>
      </c>
      <c r="E42" s="171"/>
      <c r="F42" s="172"/>
      <c r="G42" s="6"/>
      <c r="H42" s="161"/>
      <c r="I42" s="162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159" t="str">
        <f>IF(E23=B23,B24,B23)</f>
        <v>X</v>
      </c>
      <c r="C43" s="160"/>
      <c r="D43" s="41"/>
      <c r="E43" s="161"/>
      <c r="F43" s="162"/>
      <c r="G43" s="6"/>
      <c r="H43" s="20"/>
      <c r="I43" s="20"/>
      <c r="AC43" s="5"/>
    </row>
    <row r="44" spans="1:32" s="8" customFormat="1" ht="15.95" customHeight="1">
      <c r="B44" s="118"/>
      <c r="C44" s="118"/>
      <c r="E44" s="37"/>
      <c r="F44" s="37"/>
      <c r="AC44" s="5"/>
    </row>
    <row r="45" spans="1:32" s="8" customFormat="1" ht="15.95" customHeight="1">
      <c r="A45" s="6">
        <v>-19</v>
      </c>
      <c r="B45" s="159">
        <f>IF(H37=E36,E38,E36)</f>
        <v>0</v>
      </c>
      <c r="C45" s="160"/>
      <c r="D45" s="120">
        <v>27</v>
      </c>
      <c r="E45" s="168"/>
      <c r="F45" s="168"/>
      <c r="G45" s="164" t="s">
        <v>4</v>
      </c>
      <c r="H45" s="164"/>
      <c r="O45" s="36"/>
      <c r="AC45" s="5"/>
    </row>
    <row r="46" spans="1:32" s="8" customFormat="1" ht="15.95" customHeight="1">
      <c r="A46" s="6">
        <v>-20</v>
      </c>
      <c r="B46" s="159">
        <f>IF(H41=E40,E42,E40)</f>
        <v>0</v>
      </c>
      <c r="C46" s="160"/>
      <c r="D46" s="18"/>
      <c r="E46" s="169"/>
      <c r="F46" s="170"/>
      <c r="G46" s="164"/>
      <c r="H46" s="164"/>
      <c r="AC46" s="5"/>
    </row>
    <row r="47" spans="1:32" s="8" customFormat="1" ht="15.95" customHeight="1">
      <c r="A47" s="5"/>
      <c r="B47" s="132"/>
      <c r="C47" s="132"/>
      <c r="D47" s="6"/>
      <c r="E47" s="93"/>
      <c r="F47" s="93"/>
      <c r="G47" s="6"/>
      <c r="H47" s="94"/>
      <c r="I47" s="94"/>
      <c r="J47" s="6"/>
      <c r="K47" s="36"/>
      <c r="L47" s="36"/>
      <c r="M47" s="16"/>
      <c r="AC47" s="5"/>
    </row>
    <row r="48" spans="1:32" s="13" customFormat="1" ht="15.95" customHeight="1">
      <c r="A48" s="5">
        <v>-9</v>
      </c>
      <c r="B48" s="159" t="str">
        <f>IF(E36=B36,B37,B36)</f>
        <v>X</v>
      </c>
      <c r="C48" s="160"/>
      <c r="D48" s="21">
        <v>17</v>
      </c>
      <c r="E48" s="163"/>
      <c r="F48" s="163"/>
      <c r="G48" s="6"/>
      <c r="H48" s="94"/>
      <c r="I48" s="94"/>
      <c r="J48" s="6"/>
    </row>
    <row r="49" spans="1:15" s="13" customFormat="1" ht="15.95" customHeight="1">
      <c r="A49" s="5">
        <v>-10</v>
      </c>
      <c r="B49" s="159" t="str">
        <f>IF(E38=B38,B39,B38)</f>
        <v>X</v>
      </c>
      <c r="C49" s="160"/>
      <c r="D49" s="41"/>
      <c r="E49" s="161"/>
      <c r="F49" s="162"/>
      <c r="G49" s="50">
        <v>26</v>
      </c>
      <c r="H49" s="163"/>
      <c r="I49" s="163"/>
      <c r="J49" s="165" t="s">
        <v>3</v>
      </c>
      <c r="K49" s="165"/>
    </row>
    <row r="50" spans="1:15" s="13" customFormat="1" ht="15.95" customHeight="1">
      <c r="A50" s="5">
        <v>-11</v>
      </c>
      <c r="B50" s="159" t="str">
        <f>IF(E40=B40,B41,B40)</f>
        <v>X</v>
      </c>
      <c r="C50" s="160"/>
      <c r="D50" s="21">
        <v>18</v>
      </c>
      <c r="E50" s="163"/>
      <c r="F50" s="166"/>
      <c r="G50" s="6"/>
      <c r="H50" s="167"/>
      <c r="I50" s="162"/>
      <c r="J50" s="165"/>
      <c r="K50" s="165"/>
    </row>
    <row r="51" spans="1:15" s="13" customFormat="1" ht="15.95" customHeight="1">
      <c r="A51" s="5">
        <v>-12</v>
      </c>
      <c r="B51" s="159" t="str">
        <f>IF(E42=B42,B43,B42)</f>
        <v>X</v>
      </c>
      <c r="C51" s="160"/>
      <c r="D51" s="41"/>
      <c r="E51" s="161"/>
      <c r="F51" s="162"/>
      <c r="G51" s="6"/>
      <c r="H51" s="20"/>
      <c r="I51" s="20"/>
      <c r="J51" s="20"/>
    </row>
    <row r="52" spans="1:15" s="13" customFormat="1" ht="15.95" customHeight="1">
      <c r="A52" s="8"/>
      <c r="B52" s="131"/>
      <c r="C52" s="131"/>
      <c r="D52" s="8"/>
      <c r="E52" s="37"/>
      <c r="F52" s="37"/>
      <c r="G52" s="8"/>
      <c r="H52" s="8"/>
      <c r="I52" s="8"/>
      <c r="J52" s="8"/>
    </row>
    <row r="53" spans="1:15" s="13" customFormat="1" ht="15.95" customHeight="1">
      <c r="A53" s="6">
        <v>-17</v>
      </c>
      <c r="B53" s="159" t="str">
        <f>IF(E48=B48,B49,B48)</f>
        <v>X</v>
      </c>
      <c r="C53" s="160"/>
      <c r="D53" s="14">
        <v>25</v>
      </c>
      <c r="E53" s="163"/>
      <c r="F53" s="163"/>
      <c r="G53" s="164" t="s">
        <v>2</v>
      </c>
      <c r="H53" s="164"/>
      <c r="I53" s="8"/>
      <c r="J53" s="8"/>
    </row>
    <row r="54" spans="1:15" s="13" customFormat="1" ht="15.95" customHeight="1">
      <c r="A54" s="6">
        <v>-18</v>
      </c>
      <c r="B54" s="159" t="str">
        <f>IF(E50=B50,B51,B50)</f>
        <v>X</v>
      </c>
      <c r="C54" s="160"/>
      <c r="D54" s="41"/>
      <c r="E54" s="161"/>
      <c r="F54" s="162"/>
      <c r="G54" s="164"/>
      <c r="H54" s="164"/>
      <c r="I54" s="8"/>
      <c r="J54" s="8"/>
    </row>
    <row r="55" spans="1:15" s="13" customFormat="1" ht="15.95" customHeight="1"/>
    <row r="56" spans="1:15" s="8" customFormat="1" ht="15.95" customHeight="1">
      <c r="A56" s="11"/>
      <c r="H56" s="20"/>
      <c r="I56" s="20"/>
      <c r="J56" s="6"/>
      <c r="K56" s="156"/>
      <c r="L56" s="156"/>
      <c r="M56" s="12"/>
      <c r="N56" s="157"/>
      <c r="O56" s="157"/>
    </row>
    <row r="57" spans="1:15" s="8" customFormat="1" ht="15.95" customHeight="1">
      <c r="A57" s="11"/>
      <c r="B57" s="10"/>
      <c r="C57" s="158" t="s">
        <v>1</v>
      </c>
      <c r="D57" s="158"/>
      <c r="E57" s="158"/>
      <c r="G57" s="38"/>
      <c r="H57" s="38"/>
      <c r="I57" s="39"/>
      <c r="J57" s="95" t="str">
        <f>listWD!D22</f>
        <v>М.В. Баканов</v>
      </c>
      <c r="K57" s="9"/>
      <c r="L57" s="9"/>
      <c r="M57" s="3"/>
    </row>
    <row r="58" spans="1:15" s="8" customFormat="1" ht="15.95" customHeight="1">
      <c r="A58" s="5"/>
      <c r="C58" s="39"/>
      <c r="D58" s="39"/>
      <c r="G58" s="39"/>
      <c r="H58" s="39"/>
      <c r="I58" s="39"/>
      <c r="J58" s="39"/>
      <c r="M58" s="5"/>
    </row>
    <row r="59" spans="1:15" s="8" customFormat="1" ht="15.95" customHeight="1">
      <c r="A59" s="5"/>
      <c r="C59" s="158" t="s">
        <v>1</v>
      </c>
      <c r="D59" s="158"/>
      <c r="E59" s="158"/>
      <c r="G59" s="38"/>
      <c r="H59" s="38"/>
      <c r="I59" s="39"/>
      <c r="J59" s="95" t="str">
        <f>listWD!D24</f>
        <v>Э.К. Гридина</v>
      </c>
      <c r="K59" s="9"/>
      <c r="M59" s="5"/>
    </row>
    <row r="60" spans="1:15" s="8" customFormat="1" ht="11.2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D64" s="5"/>
      <c r="G64" s="5"/>
      <c r="I64" s="20"/>
      <c r="J64" s="6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  <c r="P69" s="7"/>
      <c r="Q69" s="7"/>
      <c r="R69" s="7"/>
      <c r="S69" s="7"/>
      <c r="T69" s="7"/>
      <c r="U69" s="7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0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A294" s="34"/>
      <c r="D294" s="34"/>
      <c r="G294" s="34"/>
      <c r="I294" s="34"/>
      <c r="J294" s="34"/>
      <c r="M294" s="34"/>
      <c r="P294" s="8"/>
      <c r="Q294" s="8"/>
      <c r="R294" s="8"/>
      <c r="S294" s="8"/>
      <c r="T294" s="8"/>
      <c r="U294" s="8"/>
    </row>
    <row r="295" spans="1:21" ht="11.25" customHeight="1">
      <c r="A295" s="34"/>
      <c r="D295" s="34"/>
      <c r="G295" s="34"/>
      <c r="I295" s="34"/>
      <c r="J295" s="34"/>
      <c r="M295" s="34"/>
      <c r="P295" s="8"/>
      <c r="Q295" s="8"/>
      <c r="R295" s="8"/>
      <c r="S295" s="8"/>
      <c r="T295" s="8"/>
      <c r="U295" s="8"/>
    </row>
    <row r="296" spans="1:21" ht="11.25" customHeight="1">
      <c r="A296" s="34"/>
      <c r="D296" s="34"/>
      <c r="G296" s="34"/>
      <c r="I296" s="34"/>
      <c r="J296" s="34"/>
      <c r="M296" s="34"/>
      <c r="P296" s="8"/>
      <c r="Q296" s="8"/>
      <c r="R296" s="8"/>
      <c r="S296" s="8"/>
      <c r="T296" s="8"/>
      <c r="U296" s="8"/>
    </row>
    <row r="297" spans="1:21" ht="11.25" customHeight="1">
      <c r="A297" s="34"/>
      <c r="D297" s="34"/>
      <c r="G297" s="34"/>
      <c r="I297" s="34"/>
      <c r="J297" s="34"/>
      <c r="M297" s="34"/>
      <c r="P297" s="8"/>
      <c r="Q297" s="8"/>
      <c r="R297" s="8"/>
      <c r="S297" s="8"/>
      <c r="T297" s="8"/>
      <c r="U297" s="8"/>
    </row>
    <row r="298" spans="1:21" ht="11.25" customHeight="1">
      <c r="A298" s="34"/>
      <c r="D298" s="34"/>
      <c r="G298" s="34"/>
      <c r="I298" s="34"/>
      <c r="J298" s="34"/>
      <c r="M298" s="34"/>
      <c r="P298" s="8"/>
      <c r="Q298" s="8"/>
      <c r="R298" s="8"/>
      <c r="S298" s="8"/>
      <c r="T298" s="8"/>
      <c r="U298" s="8"/>
    </row>
    <row r="299" spans="1:21" ht="11.25" customHeight="1">
      <c r="A299" s="34"/>
      <c r="D299" s="34"/>
      <c r="G299" s="34"/>
      <c r="I299" s="34"/>
      <c r="J299" s="34"/>
      <c r="M299" s="34"/>
      <c r="P299" s="8"/>
      <c r="Q299" s="8"/>
      <c r="R299" s="8"/>
      <c r="S299" s="8"/>
      <c r="T299" s="8"/>
      <c r="U299" s="8"/>
    </row>
    <row r="300" spans="1:21" ht="11.25" customHeight="1">
      <c r="A300" s="34"/>
      <c r="D300" s="34"/>
      <c r="G300" s="34"/>
      <c r="I300" s="34"/>
      <c r="J300" s="34"/>
      <c r="M300" s="34"/>
      <c r="P300" s="8"/>
      <c r="Q300" s="8"/>
      <c r="R300" s="8"/>
      <c r="S300" s="8"/>
      <c r="T300" s="8"/>
      <c r="U300" s="8"/>
    </row>
    <row r="301" spans="1:21" ht="11.25" customHeight="1">
      <c r="A301" s="34"/>
      <c r="D301" s="34"/>
      <c r="G301" s="34"/>
      <c r="I301" s="34"/>
      <c r="J301" s="34"/>
      <c r="M301" s="34"/>
      <c r="P301" s="8"/>
      <c r="Q301" s="8"/>
      <c r="R301" s="8"/>
      <c r="S301" s="8"/>
      <c r="T301" s="8"/>
      <c r="U301" s="8"/>
    </row>
    <row r="302" spans="1:21" ht="11.25" customHeight="1">
      <c r="A302" s="34"/>
      <c r="D302" s="34"/>
      <c r="G302" s="34"/>
      <c r="I302" s="34"/>
      <c r="J302" s="34"/>
      <c r="M302" s="34"/>
      <c r="P302" s="8"/>
      <c r="Q302" s="8"/>
      <c r="R302" s="8"/>
      <c r="S302" s="8"/>
      <c r="T302" s="8"/>
      <c r="U302" s="8"/>
    </row>
    <row r="303" spans="1:21" ht="11.25" customHeight="1">
      <c r="A303" s="34"/>
      <c r="D303" s="34"/>
      <c r="G303" s="34"/>
      <c r="I303" s="34"/>
      <c r="J303" s="34"/>
      <c r="M303" s="34"/>
      <c r="P303" s="8"/>
      <c r="Q303" s="8"/>
      <c r="R303" s="8"/>
      <c r="S303" s="8"/>
      <c r="T303" s="8"/>
      <c r="U303" s="8"/>
    </row>
    <row r="304" spans="1:21" ht="11.25" customHeight="1">
      <c r="A304" s="34"/>
      <c r="D304" s="34"/>
      <c r="G304" s="34"/>
      <c r="I304" s="34"/>
      <c r="J304" s="34"/>
      <c r="M304" s="34"/>
      <c r="P304" s="8"/>
      <c r="Q304" s="8"/>
      <c r="R304" s="8"/>
      <c r="S304" s="8"/>
      <c r="T304" s="8"/>
      <c r="U304" s="8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02"/>
  <sheetViews>
    <sheetView tabSelected="1" view="pageBreakPreview" zoomScaleNormal="100" zoomScaleSheetLayoutView="100" workbookViewId="0">
      <selection activeCell="B23" sqref="B23"/>
    </sheetView>
  </sheetViews>
  <sheetFormatPr defaultRowHeight="12.75"/>
  <cols>
    <col min="1" max="1" width="3.5703125" style="1" customWidth="1"/>
    <col min="2" max="2" width="19.85546875" style="1" customWidth="1"/>
    <col min="3" max="3" width="19.42578125" style="1" customWidth="1"/>
    <col min="4" max="4" width="3.85546875" style="1" customWidth="1"/>
    <col min="5" max="5" width="3.5703125" style="1" customWidth="1"/>
    <col min="6" max="6" width="19.140625" style="1" customWidth="1"/>
    <col min="7" max="7" width="20.5703125" style="1" customWidth="1"/>
    <col min="8" max="16384" width="9.140625" style="1"/>
  </cols>
  <sheetData>
    <row r="1" spans="1:13" s="7" customFormat="1" ht="15.75" customHeight="1">
      <c r="C1" s="188" t="s">
        <v>49</v>
      </c>
      <c r="D1" s="188"/>
      <c r="E1" s="188"/>
      <c r="F1" s="188"/>
      <c r="G1" s="89"/>
      <c r="H1" s="89"/>
      <c r="I1" s="89"/>
      <c r="J1" s="89"/>
      <c r="K1" s="1"/>
    </row>
    <row r="2" spans="1:13" s="7" customFormat="1" ht="11.25" customHeight="1">
      <c r="C2" s="89"/>
      <c r="D2" s="89"/>
      <c r="E2" s="89"/>
      <c r="G2" s="89"/>
      <c r="H2" s="89"/>
      <c r="I2" s="89"/>
      <c r="J2" s="89"/>
      <c r="K2" s="1"/>
      <c r="L2" s="71"/>
      <c r="M2" s="71"/>
    </row>
    <row r="3" spans="1:13" s="32" customFormat="1">
      <c r="A3" s="30"/>
      <c r="B3" s="85" t="str">
        <f>Лист1!A18&amp;Лист1!A19</f>
        <v>Соревнования по бадминтону в зачет 47 Спартакиады первокурсников КемГУ</v>
      </c>
      <c r="C3" s="72"/>
      <c r="D3" s="30"/>
      <c r="E3" s="72"/>
      <c r="F3" s="72"/>
      <c r="G3" s="72"/>
      <c r="H3" s="45"/>
      <c r="I3" s="45"/>
      <c r="J3" s="45"/>
      <c r="K3" s="45"/>
      <c r="L3" s="73"/>
    </row>
    <row r="4" spans="1:13" s="32" customFormat="1" ht="15" customHeight="1">
      <c r="C4" s="185" t="s">
        <v>13</v>
      </c>
      <c r="D4" s="185"/>
      <c r="E4" s="185"/>
      <c r="F4" s="185"/>
      <c r="G4" s="75"/>
      <c r="H4" s="76"/>
      <c r="I4" s="76"/>
      <c r="J4" s="76"/>
      <c r="K4" s="76"/>
    </row>
    <row r="5" spans="1:13" s="7" customFormat="1" ht="12.75" customHeight="1">
      <c r="E5" s="138"/>
      <c r="F5" s="138"/>
      <c r="G5" s="138"/>
      <c r="H5" s="9"/>
      <c r="I5" s="9"/>
      <c r="J5" s="9"/>
      <c r="K5" s="9"/>
      <c r="L5" s="77"/>
    </row>
    <row r="6" spans="1:13" s="32" customFormat="1" ht="12.75" customHeight="1">
      <c r="B6" s="43" t="s">
        <v>12</v>
      </c>
      <c r="C6" s="91" t="s">
        <v>17</v>
      </c>
      <c r="D6" s="45"/>
      <c r="E6" s="45"/>
      <c r="F6" s="46" t="s">
        <v>11</v>
      </c>
      <c r="G6" s="72" t="str">
        <f>Лист1!A25</f>
        <v>4-6 октября 2022 г.</v>
      </c>
      <c r="J6" s="46"/>
      <c r="K6" s="139"/>
      <c r="L6" s="139"/>
    </row>
    <row r="7" spans="1:13" s="45" customFormat="1" ht="12.75" customHeight="1">
      <c r="A7" s="10"/>
      <c r="B7" s="92"/>
      <c r="C7" s="90"/>
      <c r="D7" s="90"/>
      <c r="E7" s="90"/>
      <c r="F7" s="90"/>
      <c r="G7" s="90"/>
      <c r="H7" s="90"/>
      <c r="I7" s="90"/>
      <c r="J7" s="46"/>
      <c r="K7" s="90"/>
      <c r="L7" s="90"/>
    </row>
    <row r="8" spans="1:13" s="32" customFormat="1" ht="12.75" customHeight="1">
      <c r="A8" s="49"/>
      <c r="B8" s="129" t="s">
        <v>50</v>
      </c>
      <c r="C8" s="126" t="s">
        <v>117</v>
      </c>
      <c r="D8" s="30"/>
      <c r="E8" s="78"/>
      <c r="F8" s="130" t="s">
        <v>51</v>
      </c>
      <c r="G8" s="126" t="s">
        <v>117</v>
      </c>
      <c r="H8" s="90"/>
      <c r="I8" s="90"/>
      <c r="J8" s="43"/>
      <c r="K8" s="90"/>
      <c r="L8" s="90"/>
    </row>
    <row r="9" spans="1:13" s="11" customFormat="1" ht="45" customHeight="1">
      <c r="A9" s="127" t="s">
        <v>27</v>
      </c>
      <c r="B9" s="127" t="s">
        <v>52</v>
      </c>
      <c r="C9" s="128" t="s">
        <v>53</v>
      </c>
      <c r="D9" s="127"/>
      <c r="E9" s="127" t="s">
        <v>27</v>
      </c>
      <c r="F9" s="127" t="s">
        <v>52</v>
      </c>
      <c r="G9" s="128" t="s">
        <v>53</v>
      </c>
    </row>
    <row r="10" spans="1:13" ht="15" customHeight="1">
      <c r="A10" s="79">
        <v>1</v>
      </c>
      <c r="B10" s="80" t="s">
        <v>89</v>
      </c>
      <c r="C10" s="96" t="s">
        <v>38</v>
      </c>
      <c r="D10" s="80"/>
      <c r="E10" s="79">
        <v>1</v>
      </c>
      <c r="F10" s="122" t="s">
        <v>88</v>
      </c>
      <c r="G10" s="96" t="s">
        <v>38</v>
      </c>
    </row>
    <row r="11" spans="1:13" ht="15" customHeight="1">
      <c r="A11" s="82">
        <v>2</v>
      </c>
      <c r="B11" s="80" t="s">
        <v>46</v>
      </c>
      <c r="C11" s="96" t="s">
        <v>33</v>
      </c>
      <c r="D11" s="80"/>
      <c r="E11" s="82">
        <v>2</v>
      </c>
      <c r="F11" s="122" t="s">
        <v>46</v>
      </c>
      <c r="G11" s="96" t="s">
        <v>33</v>
      </c>
    </row>
    <row r="12" spans="1:13" ht="15" customHeight="1">
      <c r="A12" s="82">
        <v>3</v>
      </c>
      <c r="B12" s="80" t="s">
        <v>44</v>
      </c>
      <c r="C12" s="96" t="s">
        <v>35</v>
      </c>
      <c r="D12" s="80"/>
      <c r="E12" s="82">
        <v>3</v>
      </c>
      <c r="F12" s="122" t="s">
        <v>45</v>
      </c>
      <c r="G12" s="96" t="s">
        <v>35</v>
      </c>
    </row>
    <row r="13" spans="1:13" ht="15" customHeight="1">
      <c r="A13" s="82">
        <v>4</v>
      </c>
      <c r="B13" s="80" t="s">
        <v>45</v>
      </c>
      <c r="C13" s="96">
        <v>4</v>
      </c>
      <c r="D13" s="80"/>
      <c r="E13" s="82">
        <v>4</v>
      </c>
      <c r="F13" s="122" t="s">
        <v>62</v>
      </c>
      <c r="G13" s="96">
        <v>4</v>
      </c>
    </row>
    <row r="14" spans="1:13" ht="15" customHeight="1">
      <c r="A14" s="82">
        <v>5</v>
      </c>
      <c r="B14" s="80" t="s">
        <v>42</v>
      </c>
      <c r="C14" s="96">
        <v>5</v>
      </c>
      <c r="D14" s="80"/>
      <c r="E14" s="82">
        <v>5</v>
      </c>
      <c r="F14" s="122" t="s">
        <v>47</v>
      </c>
      <c r="G14" s="96">
        <v>5</v>
      </c>
    </row>
    <row r="15" spans="1:13" ht="15" customHeight="1">
      <c r="A15" s="82">
        <v>6</v>
      </c>
      <c r="B15" s="80" t="s">
        <v>48</v>
      </c>
      <c r="C15" s="96">
        <v>6</v>
      </c>
      <c r="D15" s="80"/>
      <c r="E15" s="82">
        <v>6</v>
      </c>
      <c r="F15" s="122" t="s">
        <v>44</v>
      </c>
      <c r="G15" s="96">
        <v>6</v>
      </c>
    </row>
    <row r="16" spans="1:13" ht="15" customHeight="1">
      <c r="A16" s="82">
        <v>7</v>
      </c>
      <c r="B16" s="80" t="s">
        <v>64</v>
      </c>
      <c r="C16" s="96">
        <v>7</v>
      </c>
      <c r="D16" s="80"/>
      <c r="E16" s="82">
        <v>7</v>
      </c>
      <c r="F16" s="122"/>
      <c r="G16" s="96"/>
    </row>
    <row r="17" spans="1:7" ht="15" customHeight="1">
      <c r="A17" s="82">
        <v>8</v>
      </c>
      <c r="B17" s="80" t="s">
        <v>61</v>
      </c>
      <c r="C17" s="96">
        <v>8</v>
      </c>
      <c r="D17" s="80"/>
      <c r="E17" s="82">
        <v>8</v>
      </c>
      <c r="F17" s="122"/>
      <c r="G17" s="96"/>
    </row>
    <row r="18" spans="1:7" ht="15" customHeight="1">
      <c r="A18" s="79">
        <v>9</v>
      </c>
      <c r="B18" s="80"/>
      <c r="C18" s="80"/>
      <c r="D18" s="79"/>
      <c r="E18" s="79">
        <v>9</v>
      </c>
      <c r="F18" s="79"/>
      <c r="G18" s="79"/>
    </row>
    <row r="19" spans="1:7" ht="15" customHeight="1">
      <c r="A19" s="4"/>
      <c r="B19" s="17"/>
      <c r="C19" s="17"/>
      <c r="D19" s="4"/>
      <c r="E19" s="4"/>
      <c r="F19" s="4"/>
      <c r="G19" s="4"/>
    </row>
    <row r="20" spans="1:7" ht="13.5" customHeight="1">
      <c r="A20" s="49" t="s">
        <v>1</v>
      </c>
      <c r="B20" s="49"/>
      <c r="C20" s="49"/>
      <c r="D20" s="144"/>
      <c r="E20" s="144"/>
      <c r="F20" s="145" t="s">
        <v>41</v>
      </c>
      <c r="G20" s="145"/>
    </row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mergeCells count="6">
    <mergeCell ref="D20:E20"/>
    <mergeCell ref="F20:G20"/>
    <mergeCell ref="E5:G5"/>
    <mergeCell ref="K6:L6"/>
    <mergeCell ref="C1:F1"/>
    <mergeCell ref="C4:F4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Лист1</vt:lpstr>
      <vt:lpstr>СписокСудей</vt:lpstr>
      <vt:lpstr>СписокУчастников</vt:lpstr>
      <vt:lpstr>listMD</vt:lpstr>
      <vt:lpstr>groupMD</vt:lpstr>
      <vt:lpstr>listWD</vt:lpstr>
      <vt:lpstr>groupWD</vt:lpstr>
      <vt:lpstr>Command</vt:lpstr>
      <vt:lpstr>Command!Область_печати</vt:lpstr>
      <vt:lpstr>groupMD!Область_печати</vt:lpstr>
      <vt:lpstr>groupWD!Область_печати</vt:lpstr>
      <vt:lpstr>listMD!Область_печати</vt:lpstr>
      <vt:lpstr>listWD!Область_печати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2021-10-01T08:15:55Z</cp:lastPrinted>
  <dcterms:created xsi:type="dcterms:W3CDTF">2019-01-21T06:13:26Z</dcterms:created>
  <dcterms:modified xsi:type="dcterms:W3CDTF">2022-10-06T12:18:08Z</dcterms:modified>
</cp:coreProperties>
</file>