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2"/>
  </bookViews>
  <sheets>
    <sheet name="list1" sheetId="104" r:id="rId1"/>
    <sheet name="list3" sheetId="97" r:id="rId2"/>
    <sheet name="group1" sheetId="105" r:id="rId3"/>
    <sheet name="group3" sheetId="98" r:id="rId4"/>
  </sheets>
  <definedNames>
    <definedName name="Z_BAECDCB9_3EEB_4217_B35B_1C8089F9B5BB_.wvu.Rows" localSheetId="2" hidden="1">group1!$8:$8,group1!#REF!</definedName>
    <definedName name="Z_BAECDCB9_3EEB_4217_B35B_1C8089F9B5BB_.wvu.Rows" localSheetId="3" hidden="1">group3!$8:$8,group3!#REF!</definedName>
    <definedName name="А" localSheetId="2">#REF!</definedName>
    <definedName name="А" localSheetId="3">#REF!</definedName>
    <definedName name="А">#REF!</definedName>
    <definedName name="_xlnm.Print_Area" localSheetId="2">group1!$A$1:$O$59</definedName>
    <definedName name="_xlnm.Print_Area" localSheetId="3">group3!$A$1:$O$59</definedName>
    <definedName name="_xlnm.Print_Area" localSheetId="0">list1!$A$1:$E$24</definedName>
    <definedName name="_xlnm.Print_Area" localSheetId="1">list3!$A$1:$E$24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N16" i="105"/>
  <c r="E33"/>
  <c r="E45"/>
  <c r="K25" l="1"/>
  <c r="H29"/>
  <c r="K39"/>
  <c r="K12"/>
  <c r="E28"/>
  <c r="K20"/>
  <c r="H37"/>
  <c r="E30" l="1"/>
  <c r="H14"/>
  <c r="H41"/>
  <c r="H22"/>
  <c r="E38"/>
  <c r="H18"/>
  <c r="H10"/>
  <c r="E21"/>
  <c r="E19"/>
  <c r="E13"/>
  <c r="E11"/>
  <c r="E15"/>
  <c r="H29" i="98"/>
  <c r="E33"/>
  <c r="K39"/>
  <c r="E45"/>
  <c r="N16"/>
  <c r="H49"/>
  <c r="K25"/>
  <c r="H41"/>
  <c r="H37"/>
  <c r="E53"/>
  <c r="E30"/>
  <c r="E50"/>
  <c r="E28"/>
  <c r="E48"/>
  <c r="K12"/>
  <c r="E40"/>
  <c r="K20"/>
  <c r="H14"/>
  <c r="E38"/>
  <c r="E42"/>
  <c r="H18"/>
  <c r="H22"/>
  <c r="H10"/>
  <c r="E36"/>
  <c r="E19"/>
  <c r="E23"/>
  <c r="E21"/>
  <c r="E13"/>
  <c r="E15"/>
  <c r="E17"/>
  <c r="E11"/>
  <c r="B10" l="1"/>
  <c r="B11"/>
  <c r="B12"/>
  <c r="B13"/>
  <c r="B14"/>
  <c r="B15"/>
  <c r="B16"/>
  <c r="B17"/>
  <c r="B18"/>
  <c r="B19"/>
  <c r="B20"/>
  <c r="B21"/>
  <c r="B22"/>
  <c r="B23"/>
  <c r="B24"/>
  <c r="J59" i="105"/>
  <c r="J57"/>
  <c r="B24"/>
  <c r="E23" s="1"/>
  <c r="B23"/>
  <c r="B22"/>
  <c r="B21"/>
  <c r="B20"/>
  <c r="B19"/>
  <c r="B18"/>
  <c r="B17"/>
  <c r="E17" s="1"/>
  <c r="B16"/>
  <c r="B15"/>
  <c r="B14"/>
  <c r="B13"/>
  <c r="B12"/>
  <c r="B11"/>
  <c r="B10"/>
  <c r="B9"/>
  <c r="E9" s="1"/>
  <c r="O7"/>
  <c r="K7"/>
  <c r="C7"/>
  <c r="A4"/>
  <c r="B42" i="98" l="1"/>
  <c r="H25" i="105"/>
  <c r="B42"/>
  <c r="H26"/>
  <c r="B37"/>
  <c r="E36" s="1"/>
  <c r="B45" s="1"/>
  <c r="B40"/>
  <c r="B39"/>
  <c r="B41"/>
  <c r="E40" s="1"/>
  <c r="B46" s="1"/>
  <c r="B38"/>
  <c r="B49" s="1"/>
  <c r="E48" s="1"/>
  <c r="H49" s="1"/>
  <c r="B36"/>
  <c r="B48" s="1"/>
  <c r="B53" s="1"/>
  <c r="B28"/>
  <c r="B43"/>
  <c r="B31"/>
  <c r="B29"/>
  <c r="B30"/>
  <c r="O7" i="98"/>
  <c r="J59"/>
  <c r="J57"/>
  <c r="B41"/>
  <c r="B37"/>
  <c r="B9"/>
  <c r="E9" s="1"/>
  <c r="K7"/>
  <c r="C7"/>
  <c r="A4"/>
  <c r="E42" i="105" l="1"/>
  <c r="B51" s="1"/>
  <c r="B50"/>
  <c r="B54" s="1"/>
  <c r="B45" i="98"/>
  <c r="B34" i="105"/>
  <c r="B33"/>
  <c r="B40" i="98"/>
  <c r="B50" s="1"/>
  <c r="B54" s="1"/>
  <c r="B36"/>
  <c r="B39"/>
  <c r="B46"/>
  <c r="B43"/>
  <c r="B51" s="1"/>
  <c r="B48" l="1"/>
  <c r="B53" s="1"/>
  <c r="B31"/>
  <c r="B29"/>
  <c r="B38"/>
  <c r="B49" s="1"/>
  <c r="B30"/>
  <c r="H26"/>
  <c r="B28"/>
  <c r="B34" l="1"/>
  <c r="B33"/>
  <c r="H25"/>
</calcChain>
</file>

<file path=xl/sharedStrings.xml><?xml version="1.0" encoding="utf-8"?>
<sst xmlns="http://schemas.openxmlformats.org/spreadsheetml/2006/main" count="141" uniqueCount="108">
  <si>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</si>
  <si>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</si>
  <si>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</si>
  <si>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</si>
  <si>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</si>
  <si>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</si>
  <si>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</si>
  <si>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</si>
  <si>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</si>
  <si>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1-е место</t>
  </si>
  <si>
    <t xml:space="preserve"> Участники</t>
  </si>
  <si>
    <t>Кемерово</t>
  </si>
  <si>
    <t>Название</t>
  </si>
  <si>
    <t>Дата</t>
  </si>
  <si>
    <t>Категория / группа</t>
  </si>
  <si>
    <t>Статус пары</t>
  </si>
  <si>
    <t>Главный секретарь</t>
  </si>
  <si>
    <t>Хлыстун Я. - Баканов А.</t>
  </si>
  <si>
    <t>С.А. Ратников</t>
  </si>
  <si>
    <t>Е.Н. Жуков</t>
  </si>
  <si>
    <t xml:space="preserve">турнира проводимого по усовершенствованной олимпийской системе </t>
  </si>
  <si>
    <t>на 16 участников</t>
  </si>
  <si>
    <t>9-е место</t>
  </si>
  <si>
    <t>11-е место</t>
  </si>
  <si>
    <t>13-е место</t>
  </si>
  <si>
    <t>15-е место</t>
  </si>
  <si>
    <t>3-ХD, MD, WD</t>
  </si>
  <si>
    <t>1-ХD, MD, WD</t>
  </si>
  <si>
    <t>XХV открытый городской турнир «BwB» по бадминтону в парной категории, посвященный Всемирному дню социальной справедливости</t>
  </si>
  <si>
    <t>Кукшенева Д. - Березовский С.</t>
  </si>
  <si>
    <t>Ратников Н. - Смык Ф.</t>
  </si>
  <si>
    <t>Хайбуллина Р. - Мануйлова С.</t>
  </si>
  <si>
    <t>Боар У. - Полянская О.</t>
  </si>
  <si>
    <t>Клинова Е. - Кольцов Е.</t>
  </si>
  <si>
    <t>Ахмадова Н. - Гайратова Ж.</t>
  </si>
  <si>
    <t>Гридина Э. - Сатилханов Ш.</t>
  </si>
  <si>
    <t>Егоров Д. - Мирзахметов Х.</t>
  </si>
  <si>
    <t>Кобзева О. - Жуков Е.</t>
  </si>
  <si>
    <t>Рашевская М. - Гудалина Д.</t>
  </si>
  <si>
    <t>Ехлакова В. - Лукашевич М.</t>
  </si>
  <si>
    <t>Чан В. - Базилевич К.</t>
  </si>
  <si>
    <t>Напреев К. - Смирнов Е.</t>
  </si>
  <si>
    <t>Кирюхина А. - Федоров Е.</t>
  </si>
  <si>
    <t>Ларина В. - Базилевич Е.</t>
  </si>
  <si>
    <t>Хасанов А. - Каюмов Ф.</t>
  </si>
  <si>
    <t>Михайлов А. - Кирюхин К.</t>
  </si>
  <si>
    <t>Черепанов А. - Азизов Х.</t>
  </si>
  <si>
    <t>Абрамов Ю. - Боков А.</t>
  </si>
  <si>
    <t>Ратников С. - Толстикова Н.</t>
  </si>
  <si>
    <t>Федотов Д. - Автушко А.</t>
  </si>
  <si>
    <t>Каранов В.- Петров Н.</t>
  </si>
  <si>
    <t>Слобадчук О. - Силачева А.</t>
  </si>
  <si>
    <t>21:0; 21:0</t>
  </si>
  <si>
    <t>21:6; 21:16</t>
  </si>
  <si>
    <t>21:8; 21:18</t>
  </si>
  <si>
    <t>21:16: 21:18</t>
  </si>
  <si>
    <t>21:8; 21:17</t>
  </si>
  <si>
    <t>21:7; 21:9</t>
  </si>
  <si>
    <t>21:6; 21:18</t>
  </si>
  <si>
    <t>21:5; 21:7</t>
  </si>
  <si>
    <t>21:14; 21:13</t>
  </si>
  <si>
    <t>21:16; 21:17</t>
  </si>
  <si>
    <t>21:18; 21:16</t>
  </si>
  <si>
    <t>21:17; 10:21; 21:18</t>
  </si>
  <si>
    <t>21:8; 21:13</t>
  </si>
  <si>
    <t>21:16; 21:14</t>
  </si>
  <si>
    <t>21:23; 18:21; 21:16</t>
  </si>
  <si>
    <t>21:9; 21:7</t>
  </si>
  <si>
    <t>21:10; 21:12</t>
  </si>
  <si>
    <t>Асладдин</t>
  </si>
  <si>
    <t>21:1; 21:4</t>
  </si>
  <si>
    <t>22:20; 23:21</t>
  </si>
  <si>
    <t>Шахбоз</t>
  </si>
  <si>
    <t>Джураев Д - Аминджонов Ш.</t>
  </si>
  <si>
    <t>Хайитбоев А. - Абдукаюмов А.</t>
  </si>
  <si>
    <t>Абдухамид</t>
  </si>
  <si>
    <t>18:21; 21:17; 21:16</t>
  </si>
  <si>
    <t>Шелестовская А. - Худойкулов Ш.</t>
  </si>
  <si>
    <t>22:24; 21:13; 21:13</t>
  </si>
  <si>
    <t>21:16; 21:12</t>
  </si>
  <si>
    <t>21:7; 21:7</t>
  </si>
  <si>
    <t>21:7; 21:19</t>
  </si>
  <si>
    <t>21:16; 18:21; 21:14</t>
  </si>
  <si>
    <t>12:21; 21:16; 21:18</t>
  </si>
  <si>
    <t>21:15; 21:10</t>
  </si>
  <si>
    <t>21:11; 21:13</t>
  </si>
  <si>
    <t>Менх В. - Клинов В.</t>
  </si>
  <si>
    <t>21:14; 21:12</t>
  </si>
  <si>
    <t>21:17; 21:13</t>
  </si>
  <si>
    <t>21:19; 21:10</t>
  </si>
  <si>
    <t>21:11; 21:19</t>
  </si>
  <si>
    <t>21:12; 21:7</t>
  </si>
  <si>
    <t>21:15; 21:18</t>
  </si>
  <si>
    <t>21:18; 19:21; 21:16</t>
  </si>
  <si>
    <t>21:11; 21:8</t>
  </si>
  <si>
    <t>21:19; 23:21</t>
  </si>
  <si>
    <t>25:27; 21:16; 21:17</t>
  </si>
  <si>
    <t>22:20; 21:8</t>
  </si>
  <si>
    <t>21:19; 18:21; 21:11</t>
  </si>
  <si>
    <t>21:16; 21:18</t>
  </si>
  <si>
    <t>21:13; 21:16</t>
  </si>
  <si>
    <t>17:21; 21:14; 21:12</t>
  </si>
  <si>
    <t>22:20; 21:16</t>
  </si>
  <si>
    <t>21:8; 21:12</t>
  </si>
  <si>
    <t xml:space="preserve">20:22; 21:14; 21:18 </t>
  </si>
  <si>
    <t>21:19; 21:12</t>
  </si>
  <si>
    <t>21:18;21:12</t>
  </si>
  <si>
    <t>21:19; 21:15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</si>
</sst>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sz val="8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/>
    <xf numFmtId="0" fontId="6" fillId="0" borderId="0" xfId="1" applyFont="1" applyAlignment="1">
      <alignment horizontal="left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8" fillId="0" borderId="0" xfId="2" applyFont="1" applyBorder="1"/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9" fillId="0" borderId="19" xfId="2" applyFont="1" applyBorder="1" applyAlignment="1">
      <alignment vertical="top" wrapText="1"/>
    </xf>
    <xf numFmtId="0" fontId="9" fillId="0" borderId="9" xfId="2" applyFont="1" applyBorder="1" applyAlignment="1">
      <alignment vertical="top" wrapText="1"/>
    </xf>
    <xf numFmtId="0" fontId="10" fillId="0" borderId="9" xfId="2" applyFont="1" applyBorder="1" applyAlignment="1">
      <alignment vertical="top" wrapText="1"/>
    </xf>
    <xf numFmtId="0" fontId="9" fillId="0" borderId="10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" fillId="0" borderId="0" xfId="1" applyFont="1" applyAlignment="1">
      <alignment vertical="center"/>
    </xf>
    <xf numFmtId="0" fontId="7" fillId="0" borderId="2" xfId="1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" fillId="0" borderId="22" xfId="1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8" fillId="0" borderId="3" xfId="2" applyFont="1" applyBorder="1"/>
    <xf numFmtId="0" fontId="18" fillId="0" borderId="0" xfId="2" applyFont="1"/>
    <xf numFmtId="0" fontId="17" fillId="0" borderId="0" xfId="2" applyFont="1" applyFill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9" fillId="0" borderId="16" xfId="2" applyFont="1" applyBorder="1" applyAlignment="1">
      <alignment vertical="top" wrapText="1"/>
    </xf>
    <xf numFmtId="0" fontId="3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7" fillId="0" borderId="0" xfId="2" applyFont="1" applyFill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0" fillId="0" borderId="19" xfId="2" applyFont="1" applyBorder="1" applyAlignment="1">
      <alignment vertical="top" wrapText="1"/>
    </xf>
    <xf numFmtId="0" fontId="1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14" fontId="6" fillId="0" borderId="0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 textRotation="90"/>
    </xf>
    <xf numFmtId="0" fontId="6" fillId="0" borderId="13" xfId="1" applyFont="1" applyBorder="1" applyAlignment="1">
      <alignment horizontal="center" vertical="center" textRotation="90"/>
    </xf>
    <xf numFmtId="0" fontId="6" fillId="0" borderId="14" xfId="1" applyFont="1" applyBorder="1" applyAlignment="1">
      <alignment horizontal="center" vertical="center" textRotation="90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7" fillId="0" borderId="0" xfId="2" applyFont="1" applyFill="1" applyAlignment="1">
      <alignment horizontal="left"/>
    </xf>
    <xf numFmtId="0" fontId="14" fillId="0" borderId="7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0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20" fontId="0" fillId="0" borderId="5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7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7" fontId="0" fillId="0" borderId="5" xfId="1" applyNumberFormat="1" applyFont="1" applyBorder="1" applyAlignment="1">
      <alignment horizontal="center" vertical="center"/>
    </xf>
    <xf numFmtId="0" fontId="0" fillId="0" borderId="0" xfId="1" applyFont="1"/>
    <xf numFmtId="0" fontId="15" fillId="0" borderId="7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/>
    </xf>
    <xf numFmtId="0" fontId="19" fillId="0" borderId="7" xfId="1" applyFont="1" applyBorder="1" applyAlignment="1">
      <alignment vertical="center"/>
    </xf>
    <xf numFmtId="0" fontId="19" fillId="0" borderId="21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21" fontId="0" fillId="0" borderId="5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Normal="100" zoomScaleSheetLayoutView="100" workbookViewId="0">
      <selection activeCell="G16" sqref="G16:J17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10" ht="47.25" customHeight="1">
      <c r="A1" s="1" t="s">
        <v>12</v>
      </c>
      <c r="B1" s="76" t="s">
        <v>28</v>
      </c>
      <c r="C1" s="76"/>
      <c r="D1" s="76"/>
      <c r="E1" s="2"/>
      <c r="F1" s="2"/>
    </row>
    <row r="2" spans="1:10" ht="15.75">
      <c r="A2" s="4" t="s">
        <v>5</v>
      </c>
      <c r="B2" s="77" t="s">
        <v>11</v>
      </c>
      <c r="C2" s="77"/>
      <c r="D2" s="77"/>
    </row>
    <row r="3" spans="1:10" ht="16.5" thickBot="1">
      <c r="A3" s="4" t="s">
        <v>13</v>
      </c>
      <c r="B3" s="78">
        <v>44611</v>
      </c>
      <c r="C3" s="78"/>
      <c r="D3" s="78"/>
    </row>
    <row r="4" spans="1:10" ht="30.75" thickBot="1">
      <c r="B4" s="11" t="s">
        <v>14</v>
      </c>
      <c r="C4" s="12" t="s">
        <v>15</v>
      </c>
      <c r="D4" s="6" t="s">
        <v>10</v>
      </c>
      <c r="F4" s="10"/>
      <c r="G4" s="18"/>
    </row>
    <row r="5" spans="1:10" ht="15">
      <c r="B5" s="79" t="s">
        <v>27</v>
      </c>
      <c r="C5" s="7">
        <v>1</v>
      </c>
      <c r="D5" s="73" t="s">
        <v>45</v>
      </c>
    </row>
    <row r="6" spans="1:10" ht="15">
      <c r="B6" s="80"/>
      <c r="C6" s="8">
        <v>2</v>
      </c>
      <c r="D6" s="17" t="s">
        <v>36</v>
      </c>
    </row>
    <row r="7" spans="1:10" ht="15">
      <c r="B7" s="80"/>
      <c r="C7" s="8">
        <v>3</v>
      </c>
      <c r="D7" s="17" t="s">
        <v>46</v>
      </c>
    </row>
    <row r="8" spans="1:10" ht="15">
      <c r="B8" s="80"/>
      <c r="C8" s="8">
        <v>4</v>
      </c>
      <c r="D8" s="15" t="s">
        <v>77</v>
      </c>
    </row>
    <row r="9" spans="1:10" ht="15.75" thickBot="1">
      <c r="B9" s="80"/>
      <c r="C9" s="8">
        <v>5</v>
      </c>
      <c r="D9" s="15" t="s">
        <v>37</v>
      </c>
    </row>
    <row r="10" spans="1:10" ht="15">
      <c r="B10" s="80"/>
      <c r="C10" s="8">
        <v>6</v>
      </c>
      <c r="D10" s="16" t="s">
        <v>33</v>
      </c>
    </row>
    <row r="11" spans="1:10" ht="15">
      <c r="B11" s="80"/>
      <c r="C11" s="8">
        <v>7</v>
      </c>
      <c r="D11" s="15" t="s">
        <v>35</v>
      </c>
    </row>
    <row r="12" spans="1:10" ht="15">
      <c r="B12" s="80"/>
      <c r="C12" s="8">
        <v>8</v>
      </c>
      <c r="D12" s="15" t="s">
        <v>86</v>
      </c>
    </row>
    <row r="13" spans="1:10" ht="15">
      <c r="B13" s="80"/>
      <c r="C13" s="19">
        <v>9</v>
      </c>
      <c r="D13" s="15" t="s">
        <v>40</v>
      </c>
    </row>
    <row r="14" spans="1:10" ht="15">
      <c r="B14" s="80"/>
      <c r="C14" s="19">
        <v>10</v>
      </c>
      <c r="D14" s="15" t="s">
        <v>42</v>
      </c>
    </row>
    <row r="15" spans="1:10" ht="15">
      <c r="B15" s="80"/>
      <c r="C15" s="19">
        <v>11</v>
      </c>
      <c r="D15" s="15" t="s">
        <v>34</v>
      </c>
    </row>
    <row r="16" spans="1:10" ht="15">
      <c r="B16" s="80"/>
      <c r="C16" s="19">
        <v>12</v>
      </c>
      <c r="D16" s="15" t="s">
        <v>73</v>
      </c>
      <c r="G16" s="3">
        <v>1999</v>
      </c>
      <c r="H16" s="112"/>
      <c r="I16" s="112" t="s">
        <v>72</v>
      </c>
      <c r="J16" s="3">
        <v>2002</v>
      </c>
    </row>
    <row r="17" spans="1:9" ht="15">
      <c r="B17" s="80"/>
      <c r="C17" s="19">
        <v>13</v>
      </c>
      <c r="D17" s="15" t="s">
        <v>74</v>
      </c>
      <c r="H17" s="112" t="s">
        <v>69</v>
      </c>
      <c r="I17" s="112" t="s">
        <v>75</v>
      </c>
    </row>
    <row r="18" spans="1:9" ht="15">
      <c r="B18" s="80"/>
      <c r="C18" s="19">
        <v>14</v>
      </c>
      <c r="D18" s="14"/>
    </row>
    <row r="19" spans="1:9" ht="15">
      <c r="B19" s="80"/>
      <c r="C19" s="19">
        <v>15</v>
      </c>
      <c r="D19" s="14"/>
    </row>
    <row r="20" spans="1:9" ht="15.75" thickBot="1">
      <c r="B20" s="81"/>
      <c r="C20" s="9">
        <v>16</v>
      </c>
      <c r="D20" s="65"/>
    </row>
    <row r="22" spans="1:9" ht="15.75">
      <c r="A22" s="4" t="s">
        <v>1</v>
      </c>
      <c r="C22" s="4"/>
      <c r="D22" s="5" t="s">
        <v>18</v>
      </c>
    </row>
    <row r="24" spans="1:9" ht="15.75">
      <c r="A24" s="4" t="s">
        <v>16</v>
      </c>
      <c r="C24" s="4"/>
      <c r="D24" s="5" t="s">
        <v>19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Normal="100" zoomScaleSheetLayoutView="100" workbookViewId="0">
      <selection activeCell="D5" sqref="D5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8" ht="48" customHeight="1">
      <c r="A1" s="1" t="s">
        <v>12</v>
      </c>
      <c r="B1" s="76" t="s">
        <v>28</v>
      </c>
      <c r="C1" s="76"/>
      <c r="D1" s="76"/>
      <c r="E1" s="2"/>
      <c r="F1" s="2"/>
    </row>
    <row r="2" spans="1:8" ht="15.75">
      <c r="A2" s="4" t="s">
        <v>5</v>
      </c>
      <c r="B2" s="77" t="s">
        <v>11</v>
      </c>
      <c r="C2" s="77"/>
      <c r="D2" s="77"/>
    </row>
    <row r="3" spans="1:8" ht="16.5" thickBot="1">
      <c r="A3" s="4" t="s">
        <v>13</v>
      </c>
      <c r="B3" s="78">
        <v>44611</v>
      </c>
      <c r="C3" s="78"/>
      <c r="D3" s="78"/>
    </row>
    <row r="4" spans="1:8" ht="30.75" thickBot="1">
      <c r="B4" s="11" t="s">
        <v>14</v>
      </c>
      <c r="C4" s="12" t="s">
        <v>15</v>
      </c>
      <c r="D4" s="6" t="s">
        <v>10</v>
      </c>
      <c r="F4" s="10"/>
    </row>
    <row r="5" spans="1:8" ht="15">
      <c r="B5" s="79" t="s">
        <v>26</v>
      </c>
      <c r="C5" s="7">
        <v>1</v>
      </c>
      <c r="D5" s="13" t="s">
        <v>17</v>
      </c>
    </row>
    <row r="6" spans="1:8" ht="15">
      <c r="B6" s="80"/>
      <c r="C6" s="8">
        <v>2</v>
      </c>
      <c r="D6" s="14" t="s">
        <v>29</v>
      </c>
    </row>
    <row r="7" spans="1:8" ht="15">
      <c r="B7" s="80"/>
      <c r="C7" s="8">
        <v>3</v>
      </c>
      <c r="D7" s="14" t="s">
        <v>30</v>
      </c>
    </row>
    <row r="8" spans="1:8" ht="15">
      <c r="B8" s="80"/>
      <c r="C8" s="8">
        <v>4</v>
      </c>
      <c r="D8" s="14" t="s">
        <v>38</v>
      </c>
    </row>
    <row r="9" spans="1:8" ht="15">
      <c r="B9" s="80"/>
      <c r="C9" s="8">
        <v>5</v>
      </c>
      <c r="D9" s="14" t="s">
        <v>41</v>
      </c>
    </row>
    <row r="10" spans="1:8" ht="15">
      <c r="B10" s="80"/>
      <c r="C10" s="8">
        <v>6</v>
      </c>
      <c r="D10" s="14" t="s">
        <v>43</v>
      </c>
      <c r="H10" s="14"/>
    </row>
    <row r="11" spans="1:8" ht="15">
      <c r="B11" s="80"/>
      <c r="C11" s="8">
        <v>7</v>
      </c>
      <c r="D11" s="14" t="s">
        <v>44</v>
      </c>
    </row>
    <row r="12" spans="1:8" ht="15">
      <c r="B12" s="80"/>
      <c r="C12" s="8">
        <v>8</v>
      </c>
      <c r="D12" s="14" t="s">
        <v>39</v>
      </c>
    </row>
    <row r="13" spans="1:8" ht="15">
      <c r="B13" s="80"/>
      <c r="C13" s="19">
        <v>9</v>
      </c>
      <c r="D13" s="14" t="s">
        <v>31</v>
      </c>
    </row>
    <row r="14" spans="1:8" ht="15">
      <c r="B14" s="80"/>
      <c r="C14" s="19">
        <v>10</v>
      </c>
      <c r="D14" s="14" t="s">
        <v>47</v>
      </c>
    </row>
    <row r="15" spans="1:8" ht="15">
      <c r="B15" s="80"/>
      <c r="C15" s="19">
        <v>11</v>
      </c>
      <c r="D15" s="14" t="s">
        <v>32</v>
      </c>
    </row>
    <row r="16" spans="1:8" ht="15">
      <c r="B16" s="80"/>
      <c r="C16" s="19">
        <v>12</v>
      </c>
      <c r="D16" s="14" t="s">
        <v>48</v>
      </c>
    </row>
    <row r="17" spans="1:4" ht="15">
      <c r="B17" s="80"/>
      <c r="C17" s="19">
        <v>13</v>
      </c>
      <c r="D17" s="14" t="s">
        <v>49</v>
      </c>
    </row>
    <row r="18" spans="1:4" ht="15">
      <c r="B18" s="80"/>
      <c r="C18" s="19">
        <v>14</v>
      </c>
      <c r="D18" s="14" t="s">
        <v>50</v>
      </c>
    </row>
    <row r="19" spans="1:4" ht="15">
      <c r="B19" s="80"/>
      <c r="C19" s="19">
        <v>15</v>
      </c>
      <c r="D19" s="14" t="s">
        <v>51</v>
      </c>
    </row>
    <row r="20" spans="1:4" ht="15.75" thickBot="1">
      <c r="B20" s="81"/>
      <c r="C20" s="9">
        <v>16</v>
      </c>
      <c r="D20" s="65"/>
    </row>
    <row r="22" spans="1:4" ht="15.75">
      <c r="A22" s="4" t="s">
        <v>1</v>
      </c>
      <c r="C22" s="4"/>
      <c r="D22" s="5" t="s">
        <v>18</v>
      </c>
    </row>
    <row r="24" spans="1:4" ht="15.75">
      <c r="A24" s="4" t="s">
        <v>16</v>
      </c>
      <c r="C24" s="4"/>
      <c r="D24" s="5" t="s">
        <v>19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tabSelected="1" view="pageBreakPreview" topLeftCell="A13" zoomScaleSheetLayoutView="100" workbookViewId="0">
      <selection activeCell="N29" sqref="N29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05" t="s">
        <v>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8" ht="15.95" customHeight="1">
      <c r="A2" s="105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8" ht="15.95" customHeight="1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8" s="21" customFormat="1" ht="15.95" customHeight="1">
      <c r="A4" s="106" t="str">
        <f>list1!B1</f>
        <v>XХV открытый городской турнир «BwB» по бадминтону в парной категории, посвященный Всемирному дню социальной справедливости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8" s="21" customFormat="1" ht="15.95" customHeight="1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08" t="str">
        <f>list1!B2</f>
        <v>Кемерово</v>
      </c>
      <c r="D7" s="108"/>
      <c r="E7" s="108"/>
      <c r="H7" s="21" t="s">
        <v>6</v>
      </c>
      <c r="I7" s="21"/>
      <c r="J7" s="28"/>
      <c r="K7" s="109">
        <f>list1!B3</f>
        <v>44611</v>
      </c>
      <c r="L7" s="110"/>
      <c r="N7" s="27" t="s">
        <v>4</v>
      </c>
      <c r="O7" s="66" t="str">
        <f>list1!B5</f>
        <v>1-ХD,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85" t="str">
        <f>IF(VLOOKUP(A9,list1!$C$5:$D$20,2,FALSE)=0,"X",VLOOKUP(A9,list1!$C$5:$D$20,2,FALSE))</f>
        <v>Михайлов А. - Кирюхин К.</v>
      </c>
      <c r="C9" s="86"/>
      <c r="D9" s="37">
        <v>1</v>
      </c>
      <c r="E9" s="89" t="str">
        <f>B9</f>
        <v>Михайлов А. - Кирюхин К.</v>
      </c>
      <c r="F9" s="89"/>
      <c r="G9" s="38"/>
      <c r="H9" s="68"/>
      <c r="I9" s="68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3" t="str">
        <f>IF(VLOOKUP(A10,list1!$C$5:$D$20,2,FALSE)=0,"X",VLOOKUP(A10,list1!$C$5:$D$20,2,FALSE))</f>
        <v>X</v>
      </c>
      <c r="C10" s="104"/>
      <c r="D10" s="41"/>
      <c r="E10" s="87"/>
      <c r="F10" s="98"/>
      <c r="G10" s="71">
        <v>13</v>
      </c>
      <c r="H10" s="89" t="str">
        <f>E9</f>
        <v>Михайлов А. - Кирюхин К.</v>
      </c>
      <c r="I10" s="89"/>
      <c r="J10" s="38"/>
      <c r="K10" s="68"/>
      <c r="L10" s="68"/>
      <c r="Q10" s="40"/>
      <c r="R10" s="40"/>
    </row>
    <row r="11" spans="1:18" s="18" customFormat="1" ht="15.95" customHeight="1">
      <c r="A11" s="36">
        <v>9</v>
      </c>
      <c r="B11" s="101" t="str">
        <f>IF(VLOOKUP(A11,list1!$C$5:$D$20,2,FALSE)=0,"X",VLOOKUP(A11,list1!$C$5:$D$20,2,FALSE))</f>
        <v>Чан В. - Базилевич К.</v>
      </c>
      <c r="C11" s="102"/>
      <c r="D11" s="37">
        <v>2</v>
      </c>
      <c r="E11" s="89" t="str">
        <f>B12</f>
        <v>Менх В. - Клинов В.</v>
      </c>
      <c r="F11" s="89"/>
      <c r="G11" s="41"/>
      <c r="H11" s="87" t="s">
        <v>91</v>
      </c>
      <c r="I11" s="98"/>
      <c r="J11" s="38"/>
      <c r="K11" s="67"/>
      <c r="L11" s="40"/>
      <c r="P11" s="43"/>
      <c r="Q11" s="40"/>
      <c r="R11" s="40"/>
    </row>
    <row r="12" spans="1:18" s="18" customFormat="1" ht="15.95" customHeight="1">
      <c r="A12" s="36">
        <v>8</v>
      </c>
      <c r="B12" s="85" t="str">
        <f>IF(VLOOKUP(A12,list1!$C$5:$D$20,2,FALSE)=0,"X",VLOOKUP(A12,list1!$C$5:$D$20,2,FALSE))</f>
        <v>Менх В. - Клинов В.</v>
      </c>
      <c r="C12" s="86"/>
      <c r="D12" s="41"/>
      <c r="E12" s="99" t="s">
        <v>88</v>
      </c>
      <c r="F12" s="88"/>
      <c r="G12" s="38"/>
      <c r="H12" s="74"/>
      <c r="I12" s="75"/>
      <c r="J12" s="70">
        <v>23</v>
      </c>
      <c r="K12" s="89" t="str">
        <f>H10</f>
        <v>Михайлов А. - Кирюхин К.</v>
      </c>
      <c r="L12" s="89"/>
      <c r="P12" s="40"/>
    </row>
    <row r="13" spans="1:18" s="18" customFormat="1" ht="15.95" customHeight="1">
      <c r="A13" s="36">
        <v>5</v>
      </c>
      <c r="B13" s="85" t="str">
        <f>IF(VLOOKUP(A13,list1!$C$5:$D$20,2,FALSE)=0,"X",VLOOKUP(A13,list1!$C$5:$D$20,2,FALSE))</f>
        <v>Кобзева О. - Жуков Е.</v>
      </c>
      <c r="C13" s="86"/>
      <c r="D13" s="45">
        <v>3</v>
      </c>
      <c r="E13" s="89" t="str">
        <f>B13</f>
        <v>Кобзева О. - Жуков Е.</v>
      </c>
      <c r="F13" s="89"/>
      <c r="G13" s="67"/>
      <c r="H13" s="74"/>
      <c r="I13" s="75"/>
      <c r="J13" s="46"/>
      <c r="K13" s="87" t="s">
        <v>101</v>
      </c>
      <c r="L13" s="98"/>
    </row>
    <row r="14" spans="1:18" s="18" customFormat="1" ht="15.95" customHeight="1">
      <c r="A14" s="36">
        <v>12</v>
      </c>
      <c r="B14" s="113" t="str">
        <f>IF(VLOOKUP(A14,list1!$C$5:$D$20,2,FALSE)=0,"X",VLOOKUP(A14,list1!$C$5:$D$20,2,FALSE))</f>
        <v>Джураев Д - Аминджонов Ш.</v>
      </c>
      <c r="C14" s="114"/>
      <c r="D14" s="41"/>
      <c r="E14" s="87" t="s">
        <v>90</v>
      </c>
      <c r="F14" s="98"/>
      <c r="G14" s="71">
        <v>14</v>
      </c>
      <c r="H14" s="115" t="str">
        <f>E15</f>
        <v>Шелестовская А. - Худойкулов Ш.</v>
      </c>
      <c r="I14" s="96"/>
      <c r="J14" s="38"/>
      <c r="K14" s="74"/>
      <c r="L14" s="52"/>
      <c r="M14" s="46"/>
      <c r="N14" s="92" t="s">
        <v>9</v>
      </c>
      <c r="O14" s="92"/>
    </row>
    <row r="15" spans="1:18" s="18" customFormat="1" ht="15.95" customHeight="1">
      <c r="A15" s="36">
        <v>13</v>
      </c>
      <c r="B15" s="101" t="str">
        <f>IF(VLOOKUP(A15,list1!$C$5:$D$20,2,FALSE)=0,"X",VLOOKUP(A15,list1!$C$5:$D$20,2,FALSE))</f>
        <v>Хайитбоев А. - Абдукаюмов А.</v>
      </c>
      <c r="C15" s="102"/>
      <c r="D15" s="37">
        <v>4</v>
      </c>
      <c r="E15" s="91" t="str">
        <f>B16</f>
        <v>Шелестовская А. - Худойкулов Ш.</v>
      </c>
      <c r="F15" s="96"/>
      <c r="G15" s="38"/>
      <c r="H15" s="87" t="s">
        <v>96</v>
      </c>
      <c r="I15" s="88"/>
      <c r="J15" s="38"/>
      <c r="K15" s="74"/>
      <c r="L15" s="74"/>
      <c r="M15" s="46"/>
      <c r="N15" s="92"/>
      <c r="O15" s="92"/>
      <c r="P15" s="40"/>
    </row>
    <row r="16" spans="1:18" s="18" customFormat="1" ht="15.95" customHeight="1">
      <c r="A16" s="36">
        <v>4</v>
      </c>
      <c r="B16" s="85" t="str">
        <f>IF(VLOOKUP(A16,list1!$C$5:$D$20,2,FALSE)=0,"X",VLOOKUP(A16,list1!$C$5:$D$20,2,FALSE))</f>
        <v>Шелестовская А. - Худойкулов Ш.</v>
      </c>
      <c r="C16" s="86"/>
      <c r="D16" s="41"/>
      <c r="E16" s="87" t="s">
        <v>87</v>
      </c>
      <c r="F16" s="88"/>
      <c r="G16" s="38"/>
      <c r="H16" s="74"/>
      <c r="I16" s="74"/>
      <c r="J16" s="38"/>
      <c r="K16" s="74"/>
      <c r="L16" s="52"/>
      <c r="M16" s="37">
        <v>32</v>
      </c>
      <c r="N16" s="123" t="str">
        <f>K12</f>
        <v>Михайлов А. - Кирюхин К.</v>
      </c>
      <c r="O16" s="123"/>
    </row>
    <row r="17" spans="1:29" s="18" customFormat="1" ht="15.95" customHeight="1">
      <c r="A17" s="36">
        <v>3</v>
      </c>
      <c r="B17" s="85" t="str">
        <f>IF(VLOOKUP(A17,list1!$C$5:$D$20,2,FALSE)=0,"X",VLOOKUP(A17,list1!$C$5:$D$20,2,FALSE))</f>
        <v>Черепанов А. - Азизов Х.</v>
      </c>
      <c r="C17" s="86"/>
      <c r="D17" s="37">
        <v>5</v>
      </c>
      <c r="E17" s="89" t="str">
        <f>B17</f>
        <v>Черепанов А. - Азизов Х.</v>
      </c>
      <c r="F17" s="89"/>
      <c r="G17" s="38"/>
      <c r="H17" s="74"/>
      <c r="I17" s="74"/>
      <c r="J17" s="38"/>
      <c r="K17" s="74"/>
      <c r="L17" s="74"/>
      <c r="M17" s="46"/>
      <c r="N17" s="94" t="s">
        <v>107</v>
      </c>
      <c r="O17" s="95"/>
    </row>
    <row r="18" spans="1:29" s="18" customFormat="1" ht="15.95" customHeight="1">
      <c r="A18" s="36">
        <v>14</v>
      </c>
      <c r="B18" s="103" t="str">
        <f>IF(VLOOKUP(A18,list1!$C$5:$D$20,2,FALSE)=0,"X",VLOOKUP(A18,list1!$C$5:$D$20,2,FALSE))</f>
        <v>X</v>
      </c>
      <c r="C18" s="104"/>
      <c r="D18" s="41"/>
      <c r="E18" s="87"/>
      <c r="F18" s="98"/>
      <c r="G18" s="71">
        <v>15</v>
      </c>
      <c r="H18" s="89" t="str">
        <f>E17</f>
        <v>Черепанов А. - Азизов Х.</v>
      </c>
      <c r="I18" s="89"/>
      <c r="J18" s="38"/>
      <c r="K18" s="74"/>
      <c r="L18" s="74"/>
      <c r="M18" s="46"/>
      <c r="N18" s="40"/>
    </row>
    <row r="19" spans="1:29" s="18" customFormat="1" ht="15.95" customHeight="1">
      <c r="A19" s="36">
        <v>11</v>
      </c>
      <c r="B19" s="103" t="str">
        <f>IF(VLOOKUP(A19,list1!$C$5:$D$20,2,FALSE)=0,"X",VLOOKUP(A19,list1!$C$5:$D$20,2,FALSE))</f>
        <v>Ахмадова Н. - Гайратова Ж.</v>
      </c>
      <c r="C19" s="104"/>
      <c r="D19" s="37">
        <v>6</v>
      </c>
      <c r="E19" s="89" t="str">
        <f>B20</f>
        <v>Клинова Е. - Кольцов Е.</v>
      </c>
      <c r="F19" s="89"/>
      <c r="G19" s="41"/>
      <c r="H19" s="99" t="s">
        <v>79</v>
      </c>
      <c r="I19" s="98"/>
      <c r="J19" s="38"/>
      <c r="K19" s="74"/>
      <c r="L19" s="74"/>
      <c r="M19" s="46"/>
      <c r="N19" s="40"/>
    </row>
    <row r="20" spans="1:29" s="18" customFormat="1" ht="15.95" customHeight="1">
      <c r="A20" s="36">
        <v>6</v>
      </c>
      <c r="B20" s="85" t="str">
        <f>IF(VLOOKUP(A20,list1!$C$5:$D$20,2,FALSE)=0,"X",VLOOKUP(A20,list1!$C$5:$D$20,2,FALSE))</f>
        <v>Клинова Е. - Кольцов Е.</v>
      </c>
      <c r="C20" s="86"/>
      <c r="D20" s="41"/>
      <c r="E20" s="99" t="s">
        <v>89</v>
      </c>
      <c r="F20" s="88"/>
      <c r="G20" s="38"/>
      <c r="H20" s="74"/>
      <c r="I20" s="75"/>
      <c r="J20" s="70">
        <v>24</v>
      </c>
      <c r="K20" s="122" t="str">
        <f>H22</f>
        <v>Егоров Д. - Мирзахметов Х.</v>
      </c>
      <c r="L20" s="120"/>
      <c r="M20" s="46"/>
      <c r="N20" s="47"/>
    </row>
    <row r="21" spans="1:29" s="18" customFormat="1" ht="15.95" customHeight="1">
      <c r="A21" s="36">
        <v>7</v>
      </c>
      <c r="B21" s="85" t="str">
        <f>IF(VLOOKUP(A21,list1!$C$5:$D$20,2,FALSE)=0,"X",VLOOKUP(A21,list1!$C$5:$D$20,2,FALSE))</f>
        <v>Гридина Э. - Сатилханов Ш.</v>
      </c>
      <c r="C21" s="86"/>
      <c r="D21" s="37">
        <v>7</v>
      </c>
      <c r="E21" s="89" t="str">
        <f>B21</f>
        <v>Гридина Э. - Сатилханов Ш.</v>
      </c>
      <c r="F21" s="89"/>
      <c r="G21" s="38"/>
      <c r="H21" s="74"/>
      <c r="I21" s="75"/>
      <c r="J21" s="46"/>
      <c r="K21" s="99" t="s">
        <v>99</v>
      </c>
      <c r="L21" s="88"/>
      <c r="M21" s="38"/>
      <c r="N21" s="48"/>
      <c r="T21" s="38"/>
      <c r="U21" s="36"/>
      <c r="V21" s="68"/>
      <c r="W21" s="68"/>
      <c r="X21" s="38"/>
      <c r="Y21" s="67"/>
      <c r="Z21" s="67"/>
      <c r="AA21" s="38"/>
      <c r="AB21" s="40"/>
      <c r="AC21" s="40"/>
    </row>
    <row r="22" spans="1:29" s="18" customFormat="1" ht="15.95" customHeight="1">
      <c r="A22" s="36">
        <v>10</v>
      </c>
      <c r="B22" s="101" t="str">
        <f>IF(VLOOKUP(A22,list1!$C$5:$D$20,2,FALSE)=0,"X",VLOOKUP(A22,list1!$C$5:$D$20,2,FALSE))</f>
        <v>Кирюхина А. - Федоров Е.</v>
      </c>
      <c r="C22" s="102"/>
      <c r="D22" s="41"/>
      <c r="E22" s="99" t="s">
        <v>93</v>
      </c>
      <c r="F22" s="98"/>
      <c r="G22" s="71">
        <v>16</v>
      </c>
      <c r="H22" s="89" t="str">
        <f>E23</f>
        <v>Егоров Д. - Мирзахметов Х.</v>
      </c>
      <c r="I22" s="93"/>
      <c r="J22" s="38"/>
      <c r="K22" s="40"/>
      <c r="M22" s="36"/>
    </row>
    <row r="23" spans="1:29" s="18" customFormat="1" ht="15.95" customHeight="1">
      <c r="A23" s="36">
        <v>15</v>
      </c>
      <c r="B23" s="103" t="str">
        <f>IF(VLOOKUP(A23,list1!$C$5:$D$20,2,FALSE)=0,"X",VLOOKUP(A23,list1!$C$5:$D$20,2,FALSE))</f>
        <v>X</v>
      </c>
      <c r="C23" s="104"/>
      <c r="D23" s="37">
        <v>8</v>
      </c>
      <c r="E23" s="89" t="str">
        <f>B24</f>
        <v>Егоров Д. - Мирзахметов Х.</v>
      </c>
      <c r="F23" s="93"/>
      <c r="G23" s="38"/>
      <c r="H23" s="99" t="s">
        <v>94</v>
      </c>
      <c r="I23" s="88"/>
      <c r="J23" s="38"/>
      <c r="K23" s="40"/>
      <c r="L23" s="40"/>
      <c r="M23" s="38"/>
    </row>
    <row r="24" spans="1:29" s="18" customFormat="1" ht="15.95" customHeight="1">
      <c r="A24" s="36">
        <v>2</v>
      </c>
      <c r="B24" s="85" t="str">
        <f>IF(VLOOKUP(A24,list1!$C$5:$D$20,2,FALSE)=0,"X",VLOOKUP(A24,list1!$C$5:$D$20,2,FALSE))</f>
        <v>Егоров Д. - Мирзахметов Х.</v>
      </c>
      <c r="C24" s="86"/>
      <c r="D24" s="41"/>
      <c r="E24" s="87"/>
      <c r="F24" s="88"/>
      <c r="G24" s="38"/>
      <c r="H24" s="40"/>
      <c r="I24" s="40"/>
    </row>
    <row r="25" spans="1:29" s="18" customFormat="1" ht="15.95" customHeight="1">
      <c r="A25" s="36"/>
      <c r="B25" s="54"/>
      <c r="C25" s="54"/>
      <c r="D25" s="38"/>
      <c r="E25" s="67"/>
      <c r="F25" s="67"/>
      <c r="G25" s="38">
        <v>-23</v>
      </c>
      <c r="H25" s="101" t="str">
        <f>IF(K12=H10,H14,H10)</f>
        <v>Шелестовская А. - Худойкулов Ш.</v>
      </c>
      <c r="I25" s="102"/>
      <c r="J25" s="37">
        <v>31</v>
      </c>
      <c r="K25" s="122" t="str">
        <f>H26</f>
        <v>Черепанов А. - Азизов Х.</v>
      </c>
      <c r="L25" s="122"/>
      <c r="M25" s="90" t="s">
        <v>3</v>
      </c>
      <c r="N25" s="90"/>
    </row>
    <row r="26" spans="1:29" s="18" customFormat="1" ht="15.95" customHeight="1">
      <c r="A26" s="36"/>
      <c r="B26" s="54"/>
      <c r="C26" s="54"/>
      <c r="D26" s="38"/>
      <c r="E26" s="67"/>
      <c r="F26" s="67"/>
      <c r="G26" s="36">
        <v>-24</v>
      </c>
      <c r="H26" s="101" t="str">
        <f>IF(K20=H18,H22,H18)</f>
        <v>Черепанов А. - Азизов Х.</v>
      </c>
      <c r="I26" s="102"/>
      <c r="J26" s="41"/>
      <c r="K26" s="94" t="s">
        <v>105</v>
      </c>
      <c r="L26" s="95"/>
      <c r="M26" s="90"/>
      <c r="N26" s="90"/>
    </row>
    <row r="27" spans="1:29" s="18" customFormat="1" ht="15.95" customHeight="1">
      <c r="A27" s="36"/>
      <c r="B27" s="54"/>
      <c r="C27" s="54"/>
      <c r="D27" s="38"/>
      <c r="E27" s="67"/>
      <c r="F27" s="67"/>
      <c r="G27" s="38"/>
      <c r="H27" s="40"/>
      <c r="I27" s="40"/>
      <c r="J27" s="36"/>
      <c r="K27" s="68"/>
      <c r="L27" s="68"/>
      <c r="M27" s="38"/>
      <c r="N27" s="50"/>
      <c r="O27" s="50"/>
    </row>
    <row r="28" spans="1:29" s="18" customFormat="1" ht="15.95" customHeight="1">
      <c r="A28" s="36">
        <v>-13</v>
      </c>
      <c r="B28" s="85" t="str">
        <f>IF(H10=E9,E11,E9)</f>
        <v>Менх В. - Клинов В.</v>
      </c>
      <c r="C28" s="86"/>
      <c r="D28" s="70">
        <v>21</v>
      </c>
      <c r="E28" s="82" t="str">
        <f>B29</f>
        <v>Кобзева О. - Жуков Е.</v>
      </c>
      <c r="F28" s="82"/>
      <c r="G28" s="38"/>
      <c r="H28" s="40"/>
      <c r="I28" s="40"/>
      <c r="J28" s="40"/>
      <c r="K28" s="68"/>
      <c r="L28" s="68"/>
      <c r="M28" s="38"/>
      <c r="N28" s="50"/>
      <c r="O28" s="50"/>
    </row>
    <row r="29" spans="1:29" s="18" customFormat="1" ht="15.95" customHeight="1">
      <c r="A29" s="36">
        <v>-14</v>
      </c>
      <c r="B29" s="85" t="str">
        <f>IF(H14=E13,E15,E13)</f>
        <v>Кобзева О. - Жуков Е.</v>
      </c>
      <c r="C29" s="86"/>
      <c r="D29" s="41"/>
      <c r="E29" s="119" t="s">
        <v>100</v>
      </c>
      <c r="F29" s="88"/>
      <c r="G29" s="37">
        <v>30</v>
      </c>
      <c r="H29" s="89" t="str">
        <f>E28</f>
        <v>Кобзева О. - Жуков Е.</v>
      </c>
      <c r="I29" s="89"/>
      <c r="J29" s="92" t="s">
        <v>7</v>
      </c>
      <c r="K29" s="92"/>
      <c r="L29" s="68"/>
      <c r="M29" s="38"/>
      <c r="N29" s="50"/>
      <c r="O29" s="50"/>
    </row>
    <row r="30" spans="1:29" s="18" customFormat="1" ht="15.95" customHeight="1">
      <c r="A30" s="36">
        <v>-15</v>
      </c>
      <c r="B30" s="85" t="str">
        <f>IF(H18=E17,E19,E17)</f>
        <v>Клинова Е. - Кольцов Е.</v>
      </c>
      <c r="C30" s="86"/>
      <c r="D30" s="70">
        <v>22</v>
      </c>
      <c r="E30" s="120" t="str">
        <f>B30</f>
        <v>Клинова Е. - Кольцов Е.</v>
      </c>
      <c r="F30" s="121"/>
      <c r="G30" s="46"/>
      <c r="H30" s="87" t="s">
        <v>103</v>
      </c>
      <c r="I30" s="88"/>
      <c r="J30" s="92"/>
      <c r="K30" s="92"/>
      <c r="L30" s="68"/>
      <c r="M30" s="38"/>
      <c r="N30" s="50"/>
      <c r="O30" s="50"/>
    </row>
    <row r="31" spans="1:29" s="18" customFormat="1" ht="15.95" customHeight="1">
      <c r="A31" s="36">
        <v>-16</v>
      </c>
      <c r="B31" s="85" t="str">
        <f>IF(H22=E21,E23,E21)</f>
        <v>Гридина Э. - Сатилханов Ш.</v>
      </c>
      <c r="C31" s="86"/>
      <c r="D31" s="41"/>
      <c r="E31" s="99" t="s">
        <v>97</v>
      </c>
      <c r="F31" s="88"/>
      <c r="G31" s="38"/>
      <c r="H31" s="68"/>
      <c r="I31" s="68"/>
      <c r="J31" s="40"/>
      <c r="K31" s="68"/>
      <c r="L31" s="68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68"/>
      <c r="L32" s="68"/>
      <c r="M32" s="38"/>
      <c r="N32" s="50"/>
      <c r="O32" s="50"/>
    </row>
    <row r="33" spans="1:32" s="18" customFormat="1" ht="15.95" customHeight="1">
      <c r="A33" s="38">
        <v>-21</v>
      </c>
      <c r="B33" s="116" t="str">
        <f>IF(E28=B28,B29,B28)</f>
        <v>Менх В. - Клинов В.</v>
      </c>
      <c r="C33" s="117"/>
      <c r="D33" s="72">
        <v>29</v>
      </c>
      <c r="E33" s="122" t="str">
        <f>B34</f>
        <v>Гридина Э. - Сатилханов Ш.</v>
      </c>
      <c r="F33" s="122"/>
      <c r="G33" s="90" t="s">
        <v>8</v>
      </c>
      <c r="H33" s="90"/>
      <c r="K33" s="68"/>
      <c r="L33" s="68"/>
      <c r="M33" s="38"/>
      <c r="N33" s="50"/>
      <c r="O33" s="50"/>
    </row>
    <row r="34" spans="1:32" s="18" customFormat="1" ht="15.95" customHeight="1">
      <c r="A34" s="38">
        <v>-22</v>
      </c>
      <c r="B34" s="85" t="str">
        <f>IF(E30=B30,B31,B30)</f>
        <v>Гридина Э. - Сатилханов Ш.</v>
      </c>
      <c r="C34" s="86"/>
      <c r="D34" s="41"/>
      <c r="E34" s="87" t="s">
        <v>104</v>
      </c>
      <c r="F34" s="88"/>
      <c r="G34" s="90"/>
      <c r="H34" s="90"/>
      <c r="K34" s="68"/>
      <c r="L34" s="68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67"/>
      <c r="F35" s="67"/>
      <c r="G35" s="38"/>
      <c r="H35" s="40"/>
      <c r="I35" s="40"/>
      <c r="J35" s="36"/>
      <c r="K35" s="68"/>
      <c r="L35" s="68"/>
      <c r="M35" s="38"/>
      <c r="N35" s="50"/>
      <c r="O35" s="50"/>
    </row>
    <row r="36" spans="1:32" s="18" customFormat="1" ht="15.95" customHeight="1">
      <c r="A36" s="36">
        <v>-1</v>
      </c>
      <c r="B36" s="103" t="str">
        <f>IF(E9=B9,B10,B9)</f>
        <v>X</v>
      </c>
      <c r="C36" s="104"/>
      <c r="D36" s="38">
        <v>9</v>
      </c>
      <c r="E36" s="91" t="str">
        <f>B37</f>
        <v>Чан В. - Базилевич К.</v>
      </c>
      <c r="F36" s="91"/>
      <c r="G36" s="36"/>
      <c r="J36" s="36"/>
      <c r="M36" s="36"/>
    </row>
    <row r="37" spans="1:32" s="18" customFormat="1" ht="15.95" customHeight="1">
      <c r="A37" s="36">
        <v>-2</v>
      </c>
      <c r="B37" s="85" t="str">
        <f>IF(E11=B11,B12,B11)</f>
        <v>Чан В. - Базилевич К.</v>
      </c>
      <c r="C37" s="86"/>
      <c r="D37" s="41"/>
      <c r="E37" s="87"/>
      <c r="F37" s="98"/>
      <c r="G37" s="37">
        <v>19</v>
      </c>
      <c r="H37" s="89" t="str">
        <f>E38</f>
        <v>Джураев Д - Аминджонов Ш.</v>
      </c>
      <c r="I37" s="89"/>
      <c r="J37" s="38"/>
      <c r="K37" s="68"/>
      <c r="L37" s="68"/>
      <c r="M37" s="38"/>
      <c r="N37" s="40"/>
    </row>
    <row r="38" spans="1:32" s="18" customFormat="1" ht="15.95" customHeight="1">
      <c r="A38" s="36">
        <v>-3</v>
      </c>
      <c r="B38" s="85" t="str">
        <f>IF(E13=B13,B14,B13)</f>
        <v>Джураев Д - Аминджонов Ш.</v>
      </c>
      <c r="C38" s="86"/>
      <c r="D38" s="37">
        <v>10</v>
      </c>
      <c r="E38" s="96" t="str">
        <f>B38</f>
        <v>Джураев Д - Аминджонов Ш.</v>
      </c>
      <c r="F38" s="97"/>
      <c r="G38" s="55"/>
      <c r="H38" s="99" t="s">
        <v>98</v>
      </c>
      <c r="I38" s="98"/>
      <c r="J38" s="38"/>
      <c r="K38" s="67"/>
      <c r="L38" s="40"/>
      <c r="M38" s="38"/>
      <c r="N38" s="40"/>
    </row>
    <row r="39" spans="1:32" s="18" customFormat="1" ht="15.95" customHeight="1">
      <c r="A39" s="36">
        <v>-4</v>
      </c>
      <c r="B39" s="85" t="str">
        <f>IF(E15=B15,B16,B15)</f>
        <v>Хайитбоев А. - Абдукаюмов А.</v>
      </c>
      <c r="C39" s="86"/>
      <c r="D39" s="41"/>
      <c r="E39" s="87" t="s">
        <v>92</v>
      </c>
      <c r="F39" s="88"/>
      <c r="G39" s="38"/>
      <c r="H39" s="40"/>
      <c r="I39" s="44"/>
      <c r="J39" s="37">
        <v>28</v>
      </c>
      <c r="K39" s="91" t="str">
        <f>H37</f>
        <v>Джураев Д - Аминджонов Ш.</v>
      </c>
      <c r="L39" s="91"/>
      <c r="M39" s="92" t="s">
        <v>22</v>
      </c>
      <c r="N39" s="92"/>
      <c r="P39" s="40"/>
    </row>
    <row r="40" spans="1:32" s="18" customFormat="1" ht="15.95" customHeight="1">
      <c r="A40" s="36">
        <v>-5</v>
      </c>
      <c r="B40" s="103" t="str">
        <f>IF(E17=B17,B18,B17)</f>
        <v>X</v>
      </c>
      <c r="C40" s="104"/>
      <c r="D40" s="37">
        <v>11</v>
      </c>
      <c r="E40" s="91" t="str">
        <f>B41</f>
        <v>Ахмадова Н. - Гайратова Ж.</v>
      </c>
      <c r="F40" s="91"/>
      <c r="G40" s="38"/>
      <c r="H40" s="40"/>
      <c r="I40" s="44"/>
      <c r="J40" s="46"/>
      <c r="K40" s="87" t="s">
        <v>102</v>
      </c>
      <c r="L40" s="88"/>
      <c r="M40" s="92"/>
      <c r="N40" s="92"/>
    </row>
    <row r="41" spans="1:32" s="18" customFormat="1" ht="15.95" customHeight="1">
      <c r="A41" s="36">
        <v>-6</v>
      </c>
      <c r="B41" s="85" t="str">
        <f>IF(E19=B19,B20,B19)</f>
        <v>Ахмадова Н. - Гайратова Ж.</v>
      </c>
      <c r="C41" s="86"/>
      <c r="D41" s="41"/>
      <c r="E41" s="87"/>
      <c r="F41" s="88"/>
      <c r="G41" s="37">
        <v>20</v>
      </c>
      <c r="H41" s="89" t="str">
        <f>E40</f>
        <v>Ахмадова Н. - Гайратова Ж.</v>
      </c>
      <c r="I41" s="93"/>
      <c r="J41" s="38"/>
      <c r="K41" s="40"/>
      <c r="M41" s="36"/>
    </row>
    <row r="42" spans="1:32" s="18" customFormat="1" ht="15.95" customHeight="1">
      <c r="A42" s="36">
        <v>-7</v>
      </c>
      <c r="B42" s="85" t="str">
        <f>IF(E21=B21,B22,B21)</f>
        <v>Кирюхина А. - Федоров Е.</v>
      </c>
      <c r="C42" s="86"/>
      <c r="D42" s="37">
        <v>12</v>
      </c>
      <c r="E42" s="96" t="str">
        <f>B42</f>
        <v>Кирюхина А. - Федоров Е.</v>
      </c>
      <c r="F42" s="97"/>
      <c r="G42" s="38"/>
      <c r="H42" s="87" t="s">
        <v>95</v>
      </c>
      <c r="I42" s="88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103" t="str">
        <f>IF(E23=B23,B24,B23)</f>
        <v>X</v>
      </c>
      <c r="C43" s="104"/>
      <c r="D43" s="55"/>
      <c r="E43" s="87"/>
      <c r="F43" s="88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5" t="str">
        <f>IF(H37=E36,E38,E36)</f>
        <v>Чан В. - Базилевич К.</v>
      </c>
      <c r="C45" s="86"/>
      <c r="D45" s="46">
        <v>27</v>
      </c>
      <c r="E45" s="91" t="str">
        <f>B46</f>
        <v>Кирюхина А. - Федоров Е.</v>
      </c>
      <c r="F45" s="91"/>
      <c r="G45" s="90" t="s">
        <v>23</v>
      </c>
      <c r="H45" s="90"/>
      <c r="O45" s="50"/>
      <c r="AC45" s="36"/>
    </row>
    <row r="46" spans="1:32" s="18" customFormat="1" ht="15.95" customHeight="1">
      <c r="A46" s="38">
        <v>-20</v>
      </c>
      <c r="B46" s="85" t="str">
        <f>IF(H41=E40,E42,E40)</f>
        <v>Кирюхина А. - Федоров Е.</v>
      </c>
      <c r="C46" s="86"/>
      <c r="D46" s="41"/>
      <c r="E46" s="94" t="s">
        <v>106</v>
      </c>
      <c r="F46" s="95"/>
      <c r="G46" s="90"/>
      <c r="H46" s="90"/>
      <c r="AC46" s="36"/>
    </row>
    <row r="47" spans="1:32" s="18" customFormat="1" ht="15.95" customHeight="1">
      <c r="A47" s="36"/>
      <c r="B47" s="54"/>
      <c r="C47" s="54"/>
      <c r="D47" s="38"/>
      <c r="E47" s="67"/>
      <c r="F47" s="67"/>
      <c r="G47" s="38"/>
      <c r="H47" s="68"/>
      <c r="I47" s="68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103" t="str">
        <f>IF(E36=B36,B37,B36)</f>
        <v>X</v>
      </c>
      <c r="C48" s="104"/>
      <c r="D48" s="53">
        <v>17</v>
      </c>
      <c r="E48" s="118" t="str">
        <f>B49</f>
        <v>Хайитбоев А. - Абдукаюмов А.</v>
      </c>
      <c r="F48" s="118"/>
      <c r="G48" s="38"/>
      <c r="H48" s="68"/>
      <c r="I48" s="68"/>
      <c r="J48" s="38"/>
    </row>
    <row r="49" spans="1:15" s="58" customFormat="1" ht="15.95" customHeight="1">
      <c r="A49" s="36">
        <v>-10</v>
      </c>
      <c r="B49" s="85" t="str">
        <f>IF(E38=B38,B39,B38)</f>
        <v>Хайитбоев А. - Абдукаюмов А.</v>
      </c>
      <c r="C49" s="86"/>
      <c r="D49" s="55"/>
      <c r="E49" s="87"/>
      <c r="F49" s="88"/>
      <c r="G49" s="37">
        <v>26</v>
      </c>
      <c r="H49" s="91" t="str">
        <f>E48</f>
        <v>Хайитбоев А. - Абдукаюмов А.</v>
      </c>
      <c r="I49" s="91"/>
      <c r="J49" s="92" t="s">
        <v>24</v>
      </c>
      <c r="K49" s="92"/>
    </row>
    <row r="50" spans="1:15" s="58" customFormat="1" ht="15.95" customHeight="1">
      <c r="A50" s="36">
        <v>-11</v>
      </c>
      <c r="B50" s="103" t="str">
        <f>IF(E40=B40,B41,B40)</f>
        <v>X</v>
      </c>
      <c r="C50" s="104"/>
      <c r="D50" s="53">
        <v>18</v>
      </c>
      <c r="E50" s="89"/>
      <c r="F50" s="93"/>
      <c r="G50" s="38"/>
      <c r="H50" s="87"/>
      <c r="I50" s="88"/>
      <c r="J50" s="92"/>
      <c r="K50" s="92"/>
    </row>
    <row r="51" spans="1:15" s="58" customFormat="1" ht="15.95" customHeight="1">
      <c r="A51" s="36">
        <v>-12</v>
      </c>
      <c r="B51" s="103" t="str">
        <f>IF(E42=B42,B43,B42)</f>
        <v>X</v>
      </c>
      <c r="C51" s="104"/>
      <c r="D51" s="55"/>
      <c r="E51" s="87"/>
      <c r="F51" s="88"/>
      <c r="G51" s="38"/>
      <c r="H51" s="40"/>
      <c r="I51" s="40"/>
      <c r="J51" s="40"/>
    </row>
    <row r="52" spans="1:15" s="58" customFormat="1" ht="15.95" customHeight="1">
      <c r="A52" s="18"/>
      <c r="B52" s="51"/>
      <c r="C52" s="51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103" t="str">
        <f>IF(E48=B48,B49,B48)</f>
        <v>X</v>
      </c>
      <c r="C53" s="104"/>
      <c r="D53" s="46">
        <v>25</v>
      </c>
      <c r="E53" s="89"/>
      <c r="F53" s="89"/>
      <c r="G53" s="90" t="s">
        <v>25</v>
      </c>
      <c r="H53" s="90"/>
      <c r="I53" s="18"/>
      <c r="J53" s="18"/>
    </row>
    <row r="54" spans="1:15" s="58" customFormat="1" ht="15.95" customHeight="1">
      <c r="A54" s="38">
        <v>-18</v>
      </c>
      <c r="B54" s="103" t="str">
        <f>IF(E50=B50,B51,B50)</f>
        <v>X</v>
      </c>
      <c r="C54" s="104"/>
      <c r="D54" s="55"/>
      <c r="E54" s="87"/>
      <c r="F54" s="88"/>
      <c r="G54" s="90"/>
      <c r="H54" s="90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2"/>
      <c r="L56" s="82"/>
      <c r="M56" s="26"/>
      <c r="N56" s="83"/>
      <c r="O56" s="83"/>
    </row>
    <row r="57" spans="1:15" s="18" customFormat="1" ht="15.95" customHeight="1">
      <c r="A57" s="24"/>
      <c r="B57" s="59"/>
      <c r="C57" s="84" t="s">
        <v>1</v>
      </c>
      <c r="D57" s="84"/>
      <c r="E57" s="84"/>
      <c r="G57" s="60"/>
      <c r="H57" s="60"/>
      <c r="I57" s="61"/>
      <c r="J57" s="69" t="str">
        <f>list1!D22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4" t="s">
        <v>1</v>
      </c>
      <c r="D59" s="84"/>
      <c r="E59" s="84"/>
      <c r="G59" s="60"/>
      <c r="H59" s="60"/>
      <c r="I59" s="61"/>
      <c r="J59" s="69" t="str">
        <f>list1!D24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SheetLayoutView="100" workbookViewId="0">
      <selection activeCell="K32" sqref="K32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05" t="s">
        <v>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8" ht="15.95" customHeight="1">
      <c r="A2" s="105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8" ht="15.95" customHeight="1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8" s="21" customFormat="1" ht="15.95" customHeight="1">
      <c r="A4" s="106" t="str">
        <f>list3!B1</f>
        <v>XХV открытый городской турнир «BwB» по бадминтону в парной категории, посвященный Всемирному дню социальной справедливости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8" s="21" customFormat="1" ht="15.95" customHeight="1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08" t="str">
        <f>list3!B2</f>
        <v>Кемерово</v>
      </c>
      <c r="D7" s="108"/>
      <c r="E7" s="108"/>
      <c r="H7" s="21" t="s">
        <v>6</v>
      </c>
      <c r="I7" s="21"/>
      <c r="J7" s="28"/>
      <c r="K7" s="109">
        <f>list3!B3</f>
        <v>44611</v>
      </c>
      <c r="L7" s="110"/>
      <c r="N7" s="27" t="s">
        <v>4</v>
      </c>
      <c r="O7" s="29" t="str">
        <f>list3!B5</f>
        <v>3-ХD,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101" t="str">
        <f>IF(VLOOKUP(A9,list3!$C$5:$D$20,2,FALSE)=0,"X",VLOOKUP(A9,list3!$C$5:$D$20,2,FALSE))</f>
        <v>Хлыстун Я. - Баканов А.</v>
      </c>
      <c r="C9" s="102"/>
      <c r="D9" s="37">
        <v>1</v>
      </c>
      <c r="E9" s="91" t="str">
        <f>B9</f>
        <v>Хлыстун Я. - Баканов А.</v>
      </c>
      <c r="F9" s="91"/>
      <c r="G9" s="38"/>
      <c r="H9" s="68"/>
      <c r="I9" s="68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3" t="str">
        <f>IF(VLOOKUP(A10,list3!$C$5:$D$20,2,FALSE)=0,"X",VLOOKUP(A10,list3!$C$5:$D$20,2,FALSE))</f>
        <v>X</v>
      </c>
      <c r="C10" s="104"/>
      <c r="D10" s="41"/>
      <c r="E10" s="88"/>
      <c r="F10" s="98"/>
      <c r="G10" s="37">
        <v>13</v>
      </c>
      <c r="H10" s="91" t="str">
        <f>E9</f>
        <v>Хлыстун Я. - Баканов А.</v>
      </c>
      <c r="I10" s="91"/>
      <c r="J10" s="38"/>
      <c r="K10" s="68"/>
      <c r="L10" s="68"/>
      <c r="Q10" s="40"/>
      <c r="R10" s="40"/>
    </row>
    <row r="11" spans="1:18" s="18" customFormat="1" ht="15.95" customHeight="1">
      <c r="A11" s="36">
        <v>9</v>
      </c>
      <c r="B11" s="85" t="str">
        <f>IF(VLOOKUP(A11,list3!$C$5:$D$20,2,FALSE)=0,"X",VLOOKUP(A11,list3!$C$5:$D$20,2,FALSE))</f>
        <v>Хайбуллина Р. - Мануйлова С.</v>
      </c>
      <c r="C11" s="86"/>
      <c r="D11" s="37">
        <v>2</v>
      </c>
      <c r="E11" s="91" t="str">
        <f>B12</f>
        <v>Ехлакова В. - Лукашевич М.</v>
      </c>
      <c r="F11" s="91"/>
      <c r="G11" s="41"/>
      <c r="H11" s="111" t="s">
        <v>59</v>
      </c>
      <c r="I11" s="98"/>
      <c r="J11" s="38"/>
      <c r="K11" s="67"/>
      <c r="L11" s="40"/>
      <c r="P11" s="43"/>
      <c r="Q11" s="40"/>
      <c r="R11" s="40"/>
    </row>
    <row r="12" spans="1:18" s="18" customFormat="1" ht="15.95" customHeight="1">
      <c r="A12" s="36">
        <v>8</v>
      </c>
      <c r="B12" s="85" t="str">
        <f>IF(VLOOKUP(A12,list3!$C$5:$D$20,2,FALSE)=0,"X",VLOOKUP(A12,list3!$C$5:$D$20,2,FALSE))</f>
        <v>Ехлакова В. - Лукашевич М.</v>
      </c>
      <c r="C12" s="86"/>
      <c r="D12" s="41"/>
      <c r="E12" s="99" t="s">
        <v>52</v>
      </c>
      <c r="F12" s="88"/>
      <c r="G12" s="38"/>
      <c r="H12" s="40"/>
      <c r="I12" s="44"/>
      <c r="J12" s="37">
        <v>23</v>
      </c>
      <c r="K12" s="91" t="str">
        <f>H10</f>
        <v>Хлыстун Я. - Баканов А.</v>
      </c>
      <c r="L12" s="91"/>
      <c r="P12" s="40"/>
    </row>
    <row r="13" spans="1:18" s="18" customFormat="1" ht="15.95" customHeight="1">
      <c r="A13" s="36">
        <v>5</v>
      </c>
      <c r="B13" s="85" t="str">
        <f>IF(VLOOKUP(A13,list3!$C$5:$D$20,2,FALSE)=0,"X",VLOOKUP(A13,list3!$C$5:$D$20,2,FALSE))</f>
        <v>Напреев К. - Смирнов Е.</v>
      </c>
      <c r="C13" s="86"/>
      <c r="D13" s="45">
        <v>3</v>
      </c>
      <c r="E13" s="91" t="str">
        <f>B13</f>
        <v>Напреев К. - Смирнов Е.</v>
      </c>
      <c r="F13" s="91"/>
      <c r="G13" s="67"/>
      <c r="H13" s="40"/>
      <c r="I13" s="44"/>
      <c r="J13" s="46"/>
      <c r="K13" s="99" t="s">
        <v>67</v>
      </c>
      <c r="L13" s="98"/>
    </row>
    <row r="14" spans="1:18" s="18" customFormat="1" ht="15.95" customHeight="1">
      <c r="A14" s="36">
        <v>12</v>
      </c>
      <c r="B14" s="85" t="str">
        <f>IF(VLOOKUP(A14,list3!$C$5:$D$20,2,FALSE)=0,"X",VLOOKUP(A14,list3!$C$5:$D$20,2,FALSE))</f>
        <v>Ратников С. - Толстикова Н.</v>
      </c>
      <c r="C14" s="86"/>
      <c r="D14" s="41"/>
      <c r="E14" s="87" t="s">
        <v>55</v>
      </c>
      <c r="F14" s="98"/>
      <c r="G14" s="37">
        <v>14</v>
      </c>
      <c r="H14" s="91" t="str">
        <f>E15</f>
        <v>Рашевская М. - Гудалина Д.</v>
      </c>
      <c r="I14" s="96"/>
      <c r="J14" s="38"/>
      <c r="K14" s="40"/>
      <c r="M14" s="46"/>
      <c r="N14" s="92" t="s">
        <v>9</v>
      </c>
      <c r="O14" s="92"/>
    </row>
    <row r="15" spans="1:18" s="18" customFormat="1" ht="15.95" customHeight="1">
      <c r="A15" s="36">
        <v>13</v>
      </c>
      <c r="B15" s="85" t="str">
        <f>IF(VLOOKUP(A15,list3!$C$5:$D$20,2,FALSE)=0,"X",VLOOKUP(A15,list3!$C$5:$D$20,2,FALSE))</f>
        <v>Федотов Д. - Автушко А.</v>
      </c>
      <c r="C15" s="86"/>
      <c r="D15" s="37">
        <v>4</v>
      </c>
      <c r="E15" s="91" t="str">
        <f>B16</f>
        <v>Рашевская М. - Гудалина Д.</v>
      </c>
      <c r="F15" s="96"/>
      <c r="G15" s="38"/>
      <c r="H15" s="87" t="s">
        <v>63</v>
      </c>
      <c r="I15" s="88"/>
      <c r="J15" s="38"/>
      <c r="K15" s="40"/>
      <c r="L15" s="40"/>
      <c r="M15" s="46"/>
      <c r="N15" s="92"/>
      <c r="O15" s="92"/>
      <c r="P15" s="40"/>
    </row>
    <row r="16" spans="1:18" s="18" customFormat="1" ht="15.95" customHeight="1">
      <c r="A16" s="36">
        <v>4</v>
      </c>
      <c r="B16" s="85" t="str">
        <f>IF(VLOOKUP(A16,list3!$C$5:$D$20,2,FALSE)=0,"X",VLOOKUP(A16,list3!$C$5:$D$20,2,FALSE))</f>
        <v>Рашевская М. - Гудалина Д.</v>
      </c>
      <c r="C16" s="86"/>
      <c r="D16" s="41"/>
      <c r="E16" s="99" t="s">
        <v>53</v>
      </c>
      <c r="F16" s="88"/>
      <c r="G16" s="38"/>
      <c r="H16" s="40"/>
      <c r="I16" s="40"/>
      <c r="J16" s="38"/>
      <c r="K16" s="40"/>
      <c r="M16" s="37">
        <v>32</v>
      </c>
      <c r="N16" s="91" t="str">
        <f>K12</f>
        <v>Хлыстун Я. - Баканов А.</v>
      </c>
      <c r="O16" s="91"/>
    </row>
    <row r="17" spans="1:29" s="18" customFormat="1" ht="15.95" customHeight="1">
      <c r="A17" s="36">
        <v>3</v>
      </c>
      <c r="B17" s="85" t="str">
        <f>IF(VLOOKUP(A17,list3!$C$5:$D$20,2,FALSE)=0,"X",VLOOKUP(A17,list3!$C$5:$D$20,2,FALSE))</f>
        <v>Ратников Н. - Смык Ф.</v>
      </c>
      <c r="C17" s="86"/>
      <c r="D17" s="37">
        <v>5</v>
      </c>
      <c r="E17" s="91" t="str">
        <f>B17</f>
        <v>Ратников Н. - Смык Ф.</v>
      </c>
      <c r="F17" s="91"/>
      <c r="G17" s="38"/>
      <c r="H17" s="68"/>
      <c r="I17" s="68"/>
      <c r="J17" s="38"/>
      <c r="K17" s="40"/>
      <c r="L17" s="40"/>
      <c r="M17" s="46"/>
      <c r="N17" s="94" t="s">
        <v>82</v>
      </c>
      <c r="O17" s="95"/>
    </row>
    <row r="18" spans="1:29" s="18" customFormat="1" ht="15.95" customHeight="1">
      <c r="A18" s="36">
        <v>14</v>
      </c>
      <c r="B18" s="85" t="str">
        <f>IF(VLOOKUP(A18,list3!$C$5:$D$20,2,FALSE)=0,"X",VLOOKUP(A18,list3!$C$5:$D$20,2,FALSE))</f>
        <v>Каранов В.- Петров Н.</v>
      </c>
      <c r="C18" s="86"/>
      <c r="D18" s="41"/>
      <c r="E18" s="99" t="s">
        <v>54</v>
      </c>
      <c r="F18" s="98"/>
      <c r="G18" s="37">
        <v>15</v>
      </c>
      <c r="H18" s="91" t="str">
        <f>E19</f>
        <v>Ларина В. - Базилевич Е.</v>
      </c>
      <c r="I18" s="91"/>
      <c r="J18" s="38"/>
      <c r="K18" s="68"/>
      <c r="L18" s="68"/>
      <c r="M18" s="46"/>
      <c r="N18" s="40"/>
    </row>
    <row r="19" spans="1:29" s="18" customFormat="1" ht="15.95" customHeight="1">
      <c r="A19" s="36">
        <v>11</v>
      </c>
      <c r="B19" s="85" t="str">
        <f>IF(VLOOKUP(A19,list3!$C$5:$D$20,2,FALSE)=0,"X",VLOOKUP(A19,list3!$C$5:$D$20,2,FALSE))</f>
        <v>Боар У. - Полянская О.</v>
      </c>
      <c r="C19" s="86"/>
      <c r="D19" s="37">
        <v>6</v>
      </c>
      <c r="E19" s="91" t="str">
        <f>B20</f>
        <v>Ларина В. - Базилевич Е.</v>
      </c>
      <c r="F19" s="91"/>
      <c r="G19" s="41"/>
      <c r="H19" s="87" t="s">
        <v>61</v>
      </c>
      <c r="I19" s="98"/>
      <c r="J19" s="38"/>
      <c r="K19" s="67"/>
      <c r="L19" s="40"/>
      <c r="M19" s="46"/>
      <c r="N19" s="40"/>
    </row>
    <row r="20" spans="1:29" s="18" customFormat="1" ht="15.95" customHeight="1">
      <c r="A20" s="36">
        <v>6</v>
      </c>
      <c r="B20" s="85" t="str">
        <f>IF(VLOOKUP(A20,list3!$C$5:$D$20,2,FALSE)=0,"X",VLOOKUP(A20,list3!$C$5:$D$20,2,FALSE))</f>
        <v>Ларина В. - Базилевич Е.</v>
      </c>
      <c r="C20" s="86"/>
      <c r="D20" s="41"/>
      <c r="E20" s="99" t="s">
        <v>56</v>
      </c>
      <c r="F20" s="88"/>
      <c r="G20" s="38"/>
      <c r="H20" s="40"/>
      <c r="I20" s="44"/>
      <c r="J20" s="37">
        <v>24</v>
      </c>
      <c r="K20" s="91" t="str">
        <f>H22</f>
        <v>Кукшенева Д. - Березовский С.</v>
      </c>
      <c r="L20" s="96"/>
      <c r="M20" s="46"/>
      <c r="N20" s="47"/>
    </row>
    <row r="21" spans="1:29" s="18" customFormat="1" ht="15.95" customHeight="1">
      <c r="A21" s="36">
        <v>7</v>
      </c>
      <c r="B21" s="85" t="str">
        <f>IF(VLOOKUP(A21,list3!$C$5:$D$20,2,FALSE)=0,"X",VLOOKUP(A21,list3!$C$5:$D$20,2,FALSE))</f>
        <v>Хасанов А. - Каюмов Ф.</v>
      </c>
      <c r="C21" s="86"/>
      <c r="D21" s="37">
        <v>7</v>
      </c>
      <c r="E21" s="91" t="str">
        <f>B21</f>
        <v>Хасанов А. - Каюмов Ф.</v>
      </c>
      <c r="F21" s="91"/>
      <c r="G21" s="38"/>
      <c r="H21" s="40"/>
      <c r="I21" s="44"/>
      <c r="J21" s="46"/>
      <c r="K21" s="99" t="s">
        <v>65</v>
      </c>
      <c r="L21" s="88"/>
      <c r="M21" s="38"/>
      <c r="N21" s="48"/>
      <c r="T21" s="38"/>
      <c r="U21" s="36"/>
      <c r="V21" s="39"/>
      <c r="W21" s="39"/>
      <c r="X21" s="38"/>
      <c r="Y21" s="42"/>
      <c r="Z21" s="42"/>
      <c r="AA21" s="38"/>
      <c r="AB21" s="40"/>
      <c r="AC21" s="40"/>
    </row>
    <row r="22" spans="1:29" s="18" customFormat="1" ht="15.95" customHeight="1">
      <c r="A22" s="36">
        <v>10</v>
      </c>
      <c r="B22" s="85" t="str">
        <f>IF(VLOOKUP(A22,list3!$C$5:$D$20,2,FALSE)=0,"X",VLOOKUP(A22,list3!$C$5:$D$20,2,FALSE))</f>
        <v>Абрамов Ю. - Боков А.</v>
      </c>
      <c r="C22" s="86"/>
      <c r="D22" s="41"/>
      <c r="E22" s="99" t="s">
        <v>58</v>
      </c>
      <c r="F22" s="98"/>
      <c r="G22" s="37">
        <v>16</v>
      </c>
      <c r="H22" s="91" t="str">
        <f>E23</f>
        <v>Кукшенева Д. - Березовский С.</v>
      </c>
      <c r="I22" s="96"/>
      <c r="J22" s="38"/>
      <c r="K22" s="40"/>
      <c r="M22" s="36"/>
    </row>
    <row r="23" spans="1:29" s="18" customFormat="1" ht="15.95" customHeight="1">
      <c r="A23" s="36">
        <v>15</v>
      </c>
      <c r="B23" s="85" t="str">
        <f>IF(VLOOKUP(A23,list3!$C$5:$D$20,2,FALSE)=0,"X",VLOOKUP(A23,list3!$C$5:$D$20,2,FALSE))</f>
        <v>Слобадчук О. - Силачева А.</v>
      </c>
      <c r="C23" s="86"/>
      <c r="D23" s="37">
        <v>8</v>
      </c>
      <c r="E23" s="91" t="str">
        <f>B24</f>
        <v>Кукшенева Д. - Березовский С.</v>
      </c>
      <c r="F23" s="96"/>
      <c r="G23" s="38"/>
      <c r="H23" s="99" t="s">
        <v>60</v>
      </c>
      <c r="I23" s="88"/>
      <c r="J23" s="38"/>
      <c r="K23" s="40"/>
      <c r="L23" s="40"/>
      <c r="M23" s="38"/>
    </row>
    <row r="24" spans="1:29" s="18" customFormat="1" ht="15.95" customHeight="1">
      <c r="A24" s="36">
        <v>2</v>
      </c>
      <c r="B24" s="85" t="str">
        <f>IF(VLOOKUP(A24,list3!$C$5:$D$20,2,FALSE)=0,"X",VLOOKUP(A24,list3!$C$5:$D$20,2,FALSE))</f>
        <v>Кукшенева Д. - Березовский С.</v>
      </c>
      <c r="C24" s="86"/>
      <c r="D24" s="41"/>
      <c r="E24" s="87" t="s">
        <v>57</v>
      </c>
      <c r="F24" s="88"/>
      <c r="G24" s="38"/>
      <c r="H24" s="40"/>
      <c r="I24" s="40"/>
    </row>
    <row r="25" spans="1:29" s="18" customFormat="1" ht="15.95" customHeight="1">
      <c r="A25" s="36"/>
      <c r="B25" s="49"/>
      <c r="C25" s="49"/>
      <c r="D25" s="38"/>
      <c r="E25" s="67"/>
      <c r="F25" s="67"/>
      <c r="G25" s="38">
        <v>-23</v>
      </c>
      <c r="H25" s="101" t="str">
        <f>IF(K12=H10,H14,H10)</f>
        <v>Рашевская М. - Гудалина Д.</v>
      </c>
      <c r="I25" s="102"/>
      <c r="J25" s="37">
        <v>31</v>
      </c>
      <c r="K25" s="89" t="str">
        <f>H26</f>
        <v>Ларина В. - Базилевич Е.</v>
      </c>
      <c r="L25" s="89"/>
      <c r="M25" s="90" t="s">
        <v>3</v>
      </c>
      <c r="N25" s="90"/>
    </row>
    <row r="26" spans="1:29" s="18" customFormat="1" ht="15.95" customHeight="1">
      <c r="A26" s="36"/>
      <c r="B26" s="49"/>
      <c r="C26" s="49"/>
      <c r="D26" s="38"/>
      <c r="E26" s="67"/>
      <c r="F26" s="67"/>
      <c r="G26" s="36">
        <v>-24</v>
      </c>
      <c r="H26" s="101" t="str">
        <f>IF(K20=H18,H22,H18)</f>
        <v>Ларина В. - Базилевич Е.</v>
      </c>
      <c r="I26" s="102"/>
      <c r="J26" s="41"/>
      <c r="K26" s="94" t="s">
        <v>79</v>
      </c>
      <c r="L26" s="95"/>
      <c r="M26" s="90"/>
      <c r="N26" s="90"/>
    </row>
    <row r="27" spans="1:29" s="18" customFormat="1" ht="15.95" customHeight="1">
      <c r="A27" s="36"/>
      <c r="B27" s="49"/>
      <c r="C27" s="49"/>
      <c r="D27" s="38"/>
      <c r="E27" s="42"/>
      <c r="F27" s="42"/>
      <c r="G27" s="38"/>
      <c r="H27" s="40"/>
      <c r="I27" s="40"/>
      <c r="J27" s="36"/>
      <c r="K27" s="39"/>
      <c r="L27" s="39"/>
      <c r="M27" s="38"/>
      <c r="N27" s="50"/>
      <c r="O27" s="50"/>
    </row>
    <row r="28" spans="1:29" s="18" customFormat="1" ht="15.95" customHeight="1">
      <c r="A28" s="36">
        <v>-13</v>
      </c>
      <c r="B28" s="85" t="str">
        <f>IF(H10=E9,E11,E9)</f>
        <v>Ехлакова В. - Лукашевич М.</v>
      </c>
      <c r="C28" s="86"/>
      <c r="D28" s="37">
        <v>21</v>
      </c>
      <c r="E28" s="82" t="str">
        <f>B29</f>
        <v>Напреев К. - Смирнов Е.</v>
      </c>
      <c r="F28" s="82"/>
      <c r="G28" s="38"/>
      <c r="H28" s="40"/>
      <c r="I28" s="40"/>
      <c r="J28" s="40"/>
      <c r="K28" s="39"/>
      <c r="L28" s="39"/>
      <c r="M28" s="38"/>
      <c r="N28" s="50"/>
      <c r="O28" s="50"/>
    </row>
    <row r="29" spans="1:29" s="18" customFormat="1" ht="15.95" customHeight="1">
      <c r="A29" s="36">
        <v>-14</v>
      </c>
      <c r="B29" s="85" t="str">
        <f>IF(H14=E13,E15,E13)</f>
        <v>Напреев К. - Смирнов Е.</v>
      </c>
      <c r="C29" s="86"/>
      <c r="D29" s="41"/>
      <c r="E29" s="87" t="s">
        <v>68</v>
      </c>
      <c r="F29" s="88"/>
      <c r="G29" s="37">
        <v>30</v>
      </c>
      <c r="H29" s="89" t="str">
        <f>E30</f>
        <v>Ратников Н. - Смык Ф.</v>
      </c>
      <c r="I29" s="89"/>
      <c r="J29" s="92" t="s">
        <v>7</v>
      </c>
      <c r="K29" s="92"/>
      <c r="L29" s="39"/>
      <c r="M29" s="38"/>
      <c r="N29" s="50"/>
      <c r="O29" s="50"/>
    </row>
    <row r="30" spans="1:29" s="18" customFormat="1" ht="15.95" customHeight="1">
      <c r="A30" s="36">
        <v>-15</v>
      </c>
      <c r="B30" s="85" t="str">
        <f>IF(H18=E17,E19,E17)</f>
        <v>Ратников Н. - Смык Ф.</v>
      </c>
      <c r="C30" s="86"/>
      <c r="D30" s="37">
        <v>22</v>
      </c>
      <c r="E30" s="93" t="str">
        <f>B30</f>
        <v>Ратников Н. - Смык Ф.</v>
      </c>
      <c r="F30" s="100"/>
      <c r="G30" s="46"/>
      <c r="H30" s="87" t="s">
        <v>85</v>
      </c>
      <c r="I30" s="88"/>
      <c r="J30" s="92"/>
      <c r="K30" s="92"/>
      <c r="L30" s="39"/>
      <c r="M30" s="38"/>
      <c r="N30" s="50"/>
      <c r="O30" s="50"/>
    </row>
    <row r="31" spans="1:29" s="18" customFormat="1" ht="15.95" customHeight="1">
      <c r="A31" s="36">
        <v>-16</v>
      </c>
      <c r="B31" s="85" t="str">
        <f>IF(H22=E21,E23,E21)</f>
        <v>Хасанов А. - Каюмов Ф.</v>
      </c>
      <c r="C31" s="86"/>
      <c r="D31" s="41"/>
      <c r="E31" s="99" t="s">
        <v>71</v>
      </c>
      <c r="F31" s="88"/>
      <c r="G31" s="38"/>
      <c r="H31" s="39"/>
      <c r="I31" s="39"/>
      <c r="J31" s="40"/>
      <c r="K31" s="39"/>
      <c r="L31" s="39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39"/>
      <c r="L32" s="39"/>
      <c r="M32" s="38"/>
      <c r="N32" s="50"/>
      <c r="O32" s="50"/>
    </row>
    <row r="33" spans="1:32" s="18" customFormat="1" ht="15.95" customHeight="1">
      <c r="A33" s="38">
        <v>-21</v>
      </c>
      <c r="B33" s="85" t="str">
        <f>IF(E28=B28,B29,B28)</f>
        <v>Ехлакова В. - Лукашевич М.</v>
      </c>
      <c r="C33" s="86"/>
      <c r="D33" s="53">
        <v>29</v>
      </c>
      <c r="E33" s="89" t="str">
        <f>B34</f>
        <v>Хасанов А. - Каюмов Ф.</v>
      </c>
      <c r="F33" s="89"/>
      <c r="G33" s="90" t="s">
        <v>8</v>
      </c>
      <c r="H33" s="90"/>
      <c r="K33" s="39"/>
      <c r="L33" s="39"/>
      <c r="M33" s="38"/>
      <c r="N33" s="50"/>
      <c r="O33" s="50"/>
    </row>
    <row r="34" spans="1:32" s="18" customFormat="1" ht="15.95" customHeight="1">
      <c r="A34" s="38">
        <v>-22</v>
      </c>
      <c r="B34" s="85" t="str">
        <f>IF(E30=B30,B31,B30)</f>
        <v>Хасанов А. - Каюмов Ф.</v>
      </c>
      <c r="C34" s="86"/>
      <c r="D34" s="41"/>
      <c r="E34" s="87" t="s">
        <v>84</v>
      </c>
      <c r="F34" s="88"/>
      <c r="G34" s="90"/>
      <c r="H34" s="90"/>
      <c r="K34" s="39"/>
      <c r="L34" s="39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42"/>
      <c r="F35" s="42"/>
      <c r="G35" s="38"/>
      <c r="H35" s="40"/>
      <c r="I35" s="40"/>
      <c r="J35" s="36"/>
      <c r="K35" s="39"/>
      <c r="L35" s="39"/>
      <c r="M35" s="38"/>
      <c r="N35" s="50"/>
      <c r="O35" s="50"/>
    </row>
    <row r="36" spans="1:32" s="18" customFormat="1" ht="15.95" customHeight="1">
      <c r="A36" s="36">
        <v>-1</v>
      </c>
      <c r="B36" s="103" t="str">
        <f>IF(E9=B9,B10,B9)</f>
        <v>X</v>
      </c>
      <c r="C36" s="104"/>
      <c r="D36" s="38">
        <v>9</v>
      </c>
      <c r="E36" s="91" t="str">
        <f>B37</f>
        <v>Хайбуллина Р. - Мануйлова С.</v>
      </c>
      <c r="F36" s="91"/>
      <c r="G36" s="36"/>
      <c r="J36" s="36"/>
      <c r="M36" s="36"/>
    </row>
    <row r="37" spans="1:32" s="18" customFormat="1" ht="15.95" customHeight="1">
      <c r="A37" s="36">
        <v>-2</v>
      </c>
      <c r="B37" s="85" t="str">
        <f>IF(E11=B11,B12,B11)</f>
        <v>Хайбуллина Р. - Мануйлова С.</v>
      </c>
      <c r="C37" s="86"/>
      <c r="D37" s="41"/>
      <c r="E37" s="87"/>
      <c r="F37" s="98"/>
      <c r="G37" s="37">
        <v>19</v>
      </c>
      <c r="H37" s="91" t="str">
        <f>E36</f>
        <v>Хайбуллина Р. - Мануйлова С.</v>
      </c>
      <c r="I37" s="91"/>
      <c r="J37" s="38"/>
      <c r="K37" s="39"/>
      <c r="L37" s="39"/>
      <c r="M37" s="38"/>
      <c r="N37" s="40"/>
    </row>
    <row r="38" spans="1:32" s="18" customFormat="1" ht="15.95" customHeight="1">
      <c r="A38" s="36">
        <v>-3</v>
      </c>
      <c r="B38" s="85" t="str">
        <f>IF(E13=B13,B14,B13)</f>
        <v>Ратников С. - Толстикова Н.</v>
      </c>
      <c r="C38" s="86"/>
      <c r="D38" s="37">
        <v>10</v>
      </c>
      <c r="E38" s="96" t="str">
        <f>B39</f>
        <v>Федотов Д. - Автушко А.</v>
      </c>
      <c r="F38" s="97"/>
      <c r="G38" s="55"/>
      <c r="H38" s="99" t="s">
        <v>76</v>
      </c>
      <c r="I38" s="98"/>
      <c r="J38" s="38"/>
      <c r="K38" s="42"/>
      <c r="L38" s="40"/>
      <c r="M38" s="38"/>
      <c r="N38" s="40"/>
    </row>
    <row r="39" spans="1:32" s="18" customFormat="1" ht="15.95" customHeight="1">
      <c r="A39" s="36">
        <v>-4</v>
      </c>
      <c r="B39" s="85" t="str">
        <f>IF(E15=B15,B16,B15)</f>
        <v>Федотов Д. - Автушко А.</v>
      </c>
      <c r="C39" s="86"/>
      <c r="D39" s="41"/>
      <c r="E39" s="87" t="s">
        <v>62</v>
      </c>
      <c r="F39" s="88"/>
      <c r="G39" s="38"/>
      <c r="H39" s="40"/>
      <c r="I39" s="44"/>
      <c r="J39" s="37">
        <v>28</v>
      </c>
      <c r="K39" s="91" t="str">
        <f>H41</f>
        <v>Каранов В.- Петров Н.</v>
      </c>
      <c r="L39" s="91"/>
      <c r="M39" s="92" t="s">
        <v>22</v>
      </c>
      <c r="N39" s="92"/>
      <c r="P39" s="40"/>
    </row>
    <row r="40" spans="1:32" s="18" customFormat="1" ht="15.95" customHeight="1">
      <c r="A40" s="36">
        <v>-5</v>
      </c>
      <c r="B40" s="85" t="str">
        <f>IF(E17=B17,B18,B17)</f>
        <v>Каранов В.- Петров Н.</v>
      </c>
      <c r="C40" s="86"/>
      <c r="D40" s="37">
        <v>11</v>
      </c>
      <c r="E40" s="91" t="str">
        <f>B40</f>
        <v>Каранов В.- Петров Н.</v>
      </c>
      <c r="F40" s="91"/>
      <c r="G40" s="38"/>
      <c r="H40" s="40"/>
      <c r="I40" s="44"/>
      <c r="J40" s="46"/>
      <c r="K40" s="99" t="s">
        <v>83</v>
      </c>
      <c r="L40" s="88"/>
      <c r="M40" s="92"/>
      <c r="N40" s="92"/>
    </row>
    <row r="41" spans="1:32" s="18" customFormat="1" ht="15.95" customHeight="1">
      <c r="A41" s="36">
        <v>-6</v>
      </c>
      <c r="B41" s="85" t="str">
        <f>IF(E19=B19,B20,B19)</f>
        <v>Боар У. - Полянская О.</v>
      </c>
      <c r="C41" s="86"/>
      <c r="D41" s="41"/>
      <c r="E41" s="87" t="s">
        <v>66</v>
      </c>
      <c r="F41" s="88"/>
      <c r="G41" s="37">
        <v>20</v>
      </c>
      <c r="H41" s="89" t="str">
        <f>E40</f>
        <v>Каранов В.- Петров Н.</v>
      </c>
      <c r="I41" s="93"/>
      <c r="J41" s="38"/>
      <c r="K41" s="40"/>
      <c r="M41" s="36"/>
    </row>
    <row r="42" spans="1:32" s="18" customFormat="1" ht="15.95" customHeight="1">
      <c r="A42" s="36">
        <v>-7</v>
      </c>
      <c r="B42" s="85" t="str">
        <f>IF(E21=B21,B22,B21)</f>
        <v>Абрамов Ю. - Боков А.</v>
      </c>
      <c r="C42" s="86"/>
      <c r="D42" s="37">
        <v>12</v>
      </c>
      <c r="E42" s="96" t="str">
        <f>B42</f>
        <v>Абрамов Ю. - Боков А.</v>
      </c>
      <c r="F42" s="97"/>
      <c r="G42" s="38"/>
      <c r="H42" s="87" t="s">
        <v>78</v>
      </c>
      <c r="I42" s="88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85" t="str">
        <f>IF(E23=B23,B24,B23)</f>
        <v>Слобадчук О. - Силачева А.</v>
      </c>
      <c r="C43" s="86"/>
      <c r="D43" s="55"/>
      <c r="E43" s="87" t="s">
        <v>64</v>
      </c>
      <c r="F43" s="88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5" t="str">
        <f>IF(H37=E36,E38,E36)</f>
        <v>Федотов Д. - Автушко А.</v>
      </c>
      <c r="C45" s="86"/>
      <c r="D45" s="46">
        <v>27</v>
      </c>
      <c r="E45" s="91" t="str">
        <f>B46</f>
        <v>Абрамов Ю. - Боков А.</v>
      </c>
      <c r="F45" s="91"/>
      <c r="G45" s="90" t="s">
        <v>23</v>
      </c>
      <c r="H45" s="90"/>
      <c r="O45" s="50"/>
      <c r="AC45" s="36"/>
    </row>
    <row r="46" spans="1:32" s="18" customFormat="1" ht="15.95" customHeight="1">
      <c r="A46" s="38">
        <v>-20</v>
      </c>
      <c r="B46" s="85" t="str">
        <f>IF(H41=E40,E42,E40)</f>
        <v>Абрамов Ю. - Боков А.</v>
      </c>
      <c r="C46" s="86"/>
      <c r="D46" s="41"/>
      <c r="E46" s="94" t="s">
        <v>81</v>
      </c>
      <c r="F46" s="95"/>
      <c r="G46" s="90"/>
      <c r="H46" s="90"/>
      <c r="AC46" s="36"/>
    </row>
    <row r="47" spans="1:32" s="18" customFormat="1" ht="15.95" customHeight="1">
      <c r="A47" s="36"/>
      <c r="B47" s="54"/>
      <c r="C47" s="54"/>
      <c r="D47" s="38"/>
      <c r="E47" s="42"/>
      <c r="F47" s="42"/>
      <c r="G47" s="38"/>
      <c r="H47" s="39"/>
      <c r="I47" s="39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103" t="str">
        <f>IF(E36=B36,B37,B36)</f>
        <v>X</v>
      </c>
      <c r="C48" s="104"/>
      <c r="D48" s="53">
        <v>17</v>
      </c>
      <c r="E48" s="91" t="str">
        <f>B49</f>
        <v>Ратников С. - Толстикова Н.</v>
      </c>
      <c r="F48" s="91"/>
      <c r="G48" s="38"/>
      <c r="H48" s="39"/>
      <c r="I48" s="39"/>
      <c r="J48" s="38"/>
    </row>
    <row r="49" spans="1:15" s="58" customFormat="1" ht="15.95" customHeight="1">
      <c r="A49" s="36">
        <v>-10</v>
      </c>
      <c r="B49" s="85" t="str">
        <f>IF(E38=B38,B39,B38)</f>
        <v>Ратников С. - Толстикова Н.</v>
      </c>
      <c r="C49" s="86"/>
      <c r="D49" s="55"/>
      <c r="E49" s="87"/>
      <c r="F49" s="88"/>
      <c r="G49" s="37">
        <v>26</v>
      </c>
      <c r="H49" s="89" t="str">
        <f>E50</f>
        <v>Боар У. - Полянская О.</v>
      </c>
      <c r="I49" s="89"/>
      <c r="J49" s="92" t="s">
        <v>24</v>
      </c>
      <c r="K49" s="92"/>
    </row>
    <row r="50" spans="1:15" s="58" customFormat="1" ht="15.95" customHeight="1">
      <c r="A50" s="36">
        <v>-11</v>
      </c>
      <c r="B50" s="85" t="str">
        <f>IF(E40=B40,B41,B40)</f>
        <v>Боар У. - Полянская О.</v>
      </c>
      <c r="C50" s="86"/>
      <c r="D50" s="53">
        <v>18</v>
      </c>
      <c r="E50" s="89" t="str">
        <f>B50</f>
        <v>Боар У. - Полянская О.</v>
      </c>
      <c r="F50" s="93"/>
      <c r="G50" s="38"/>
      <c r="H50" s="87" t="s">
        <v>80</v>
      </c>
      <c r="I50" s="88"/>
      <c r="J50" s="92"/>
      <c r="K50" s="92"/>
    </row>
    <row r="51" spans="1:15" s="58" customFormat="1" ht="15.95" customHeight="1">
      <c r="A51" s="36">
        <v>-12</v>
      </c>
      <c r="B51" s="85" t="str">
        <f>IF(E42=B42,B43,B42)</f>
        <v>Слобадчук О. - Силачева А.</v>
      </c>
      <c r="C51" s="86"/>
      <c r="D51" s="55"/>
      <c r="E51" s="87" t="s">
        <v>70</v>
      </c>
      <c r="F51" s="88"/>
      <c r="G51" s="38"/>
      <c r="H51" s="40"/>
      <c r="I51" s="40"/>
      <c r="J51" s="40"/>
    </row>
    <row r="52" spans="1:15" s="58" customFormat="1" ht="15.95" customHeight="1">
      <c r="A52" s="18"/>
      <c r="B52" s="51"/>
      <c r="C52" s="51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103" t="str">
        <f>IF(E48=B48,B49,B48)</f>
        <v>X</v>
      </c>
      <c r="C53" s="104"/>
      <c r="D53" s="46">
        <v>25</v>
      </c>
      <c r="E53" s="89" t="str">
        <f>B54</f>
        <v>Слобадчук О. - Силачева А.</v>
      </c>
      <c r="F53" s="89"/>
      <c r="G53" s="90" t="s">
        <v>25</v>
      </c>
      <c r="H53" s="90"/>
      <c r="I53" s="18"/>
      <c r="J53" s="18"/>
    </row>
    <row r="54" spans="1:15" s="58" customFormat="1" ht="15.95" customHeight="1">
      <c r="A54" s="38">
        <v>-18</v>
      </c>
      <c r="B54" s="85" t="str">
        <f>IF(E50=B50,B51,B50)</f>
        <v>Слобадчук О. - Силачева А.</v>
      </c>
      <c r="C54" s="86"/>
      <c r="D54" s="55"/>
      <c r="E54" s="87"/>
      <c r="F54" s="88"/>
      <c r="G54" s="90"/>
      <c r="H54" s="90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2"/>
      <c r="L56" s="82"/>
      <c r="M56" s="26"/>
      <c r="N56" s="83"/>
      <c r="O56" s="83"/>
    </row>
    <row r="57" spans="1:15" s="18" customFormat="1" ht="15.95" customHeight="1">
      <c r="A57" s="24"/>
      <c r="B57" s="59"/>
      <c r="C57" s="84" t="s">
        <v>1</v>
      </c>
      <c r="D57" s="84"/>
      <c r="E57" s="84"/>
      <c r="G57" s="60"/>
      <c r="H57" s="60"/>
      <c r="I57" s="61"/>
      <c r="J57" s="62" t="str">
        <f>list3!D22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4" t="s">
        <v>1</v>
      </c>
      <c r="D59" s="84"/>
      <c r="E59" s="84"/>
      <c r="G59" s="60"/>
      <c r="H59" s="60"/>
      <c r="I59" s="61"/>
      <c r="J59" s="62" t="str">
        <f>list3!D24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list1</vt:lpstr>
      <vt:lpstr>list3</vt:lpstr>
      <vt:lpstr>group1</vt:lpstr>
      <vt:lpstr>group3</vt:lpstr>
      <vt:lpstr>group1!Область_печати</vt:lpstr>
      <vt:lpstr>group3!Область_печати</vt:lpstr>
      <vt:lpstr>list1!Область_печати</vt:lpstr>
      <vt:lpstr>list3!Область_печати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2022-02-19T05:02:39Z</cp:lastPrinted>
  <dcterms:created xsi:type="dcterms:W3CDTF">2002-04-11T06:56:30Z</dcterms:created>
  <dcterms:modified xsi:type="dcterms:W3CDTF">2022-02-19T06:31:48Z</dcterms:modified>
  <cp:category>Управление РТТ</cp:category>
</cp:coreProperties>
</file>