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СписокУчастников" sheetId="125" r:id="rId1"/>
    <sheet name="MS-1" sheetId="105" r:id="rId2"/>
    <sheet name="MS-2" sheetId="122" r:id="rId3"/>
    <sheet name="MS-3" sheetId="100" r:id="rId4"/>
    <sheet name="WS-1" sheetId="98" r:id="rId5"/>
    <sheet name="WS-2" sheetId="107" r:id="rId6"/>
    <sheet name="MD-1" sheetId="112" r:id="rId7"/>
    <sheet name="WD-1" sheetId="114" r:id="rId8"/>
    <sheet name="XD-1" sheetId="118" r:id="rId9"/>
    <sheet name="XD-2" sheetId="119" r:id="rId10"/>
    <sheet name="list2" sheetId="99" r:id="rId11"/>
    <sheet name="list4" sheetId="106" r:id="rId12"/>
    <sheet name="list5" sheetId="108" r:id="rId13"/>
    <sheet name="list3" sheetId="97" r:id="rId14"/>
    <sheet name="list9" sheetId="116" r:id="rId15"/>
    <sheet name="list10" sheetId="117" r:id="rId16"/>
    <sheet name="list7" sheetId="110" r:id="rId17"/>
    <sheet name="list1" sheetId="104" r:id="rId18"/>
    <sheet name="list1 (2)" sheetId="121" r:id="rId19"/>
  </sheets>
  <definedNames>
    <definedName name="Z_BAECDCB9_3EEB_4217_B35B_1C8089F9B5BB_.wvu.Rows" localSheetId="6" hidden="1">'MD-1'!$8:$8,'MD-1'!#REF!</definedName>
    <definedName name="Z_BAECDCB9_3EEB_4217_B35B_1C8089F9B5BB_.wvu.Rows" localSheetId="1" hidden="1">'MS-1'!$8:$8,'MS-1'!#REF!</definedName>
    <definedName name="Z_BAECDCB9_3EEB_4217_B35B_1C8089F9B5BB_.wvu.Rows" localSheetId="2" hidden="1">'MS-2'!$8:$8,'MS-2'!#REF!</definedName>
    <definedName name="Z_BAECDCB9_3EEB_4217_B35B_1C8089F9B5BB_.wvu.Rows" localSheetId="3" hidden="1">'MS-3'!$8:$8,'MS-3'!#REF!</definedName>
    <definedName name="Z_BAECDCB9_3EEB_4217_B35B_1C8089F9B5BB_.wvu.Rows" localSheetId="7" hidden="1">'WD-1'!$8:$8,'WD-1'!#REF!</definedName>
    <definedName name="Z_BAECDCB9_3EEB_4217_B35B_1C8089F9B5BB_.wvu.Rows" localSheetId="4" hidden="1">'WS-1'!$8:$8,'WS-1'!#REF!</definedName>
    <definedName name="Z_BAECDCB9_3EEB_4217_B35B_1C8089F9B5BB_.wvu.Rows" localSheetId="5" hidden="1">'WS-2'!$8:$8,'WS-2'!#REF!</definedName>
    <definedName name="Z_BAECDCB9_3EEB_4217_B35B_1C8089F9B5BB_.wvu.Rows" localSheetId="8" hidden="1">'XD-1'!$8:$8,'XD-1'!#REF!</definedName>
    <definedName name="Z_BAECDCB9_3EEB_4217_B35B_1C8089F9B5BB_.wvu.Rows" localSheetId="9" hidden="1">'XD-2'!$8:$8,'XD-2'!#REF!</definedName>
    <definedName name="А" localSheetId="6">#REF!</definedName>
    <definedName name="А" localSheetId="1">#REF!</definedName>
    <definedName name="А" localSheetId="2">#REF!</definedName>
    <definedName name="А" localSheetId="3">#REF!</definedName>
    <definedName name="А" localSheetId="7">#REF!</definedName>
    <definedName name="А" localSheetId="4">#REF!</definedName>
    <definedName name="А" localSheetId="5">#REF!</definedName>
    <definedName name="А" localSheetId="8">#REF!</definedName>
    <definedName name="А" localSheetId="9">#REF!</definedName>
    <definedName name="А" localSheetId="0">#REF!</definedName>
    <definedName name="А">#REF!</definedName>
    <definedName name="_xlnm.Print_Area" localSheetId="17">list1!$A$1:$E$24</definedName>
    <definedName name="_xlnm.Print_Area" localSheetId="18">'list1 (2)'!$A$1:$E$24</definedName>
    <definedName name="_xlnm.Print_Area" localSheetId="15">list10!$A$1:$E$24</definedName>
    <definedName name="_xlnm.Print_Area" localSheetId="10">list2!$A$1:$E$24</definedName>
    <definedName name="_xlnm.Print_Area" localSheetId="13">list3!$A$1:$E$24</definedName>
    <definedName name="_xlnm.Print_Area" localSheetId="11">list4!$A$1:$E$24</definedName>
    <definedName name="_xlnm.Print_Area" localSheetId="12">list5!$A$1:$E$24</definedName>
    <definedName name="_xlnm.Print_Area" localSheetId="16">list7!$A$1:$E$24</definedName>
    <definedName name="_xlnm.Print_Area" localSheetId="14">list9!$A$1:$E$24</definedName>
    <definedName name="_xlnm.Print_Area" localSheetId="6">'MD-1'!$A$1:$O$59</definedName>
    <definedName name="_xlnm.Print_Area" localSheetId="1">'MS-1'!$A$1:$O$59</definedName>
    <definedName name="_xlnm.Print_Area" localSheetId="2">'MS-2'!$A$1:$O$59</definedName>
    <definedName name="_xlnm.Print_Area" localSheetId="3">'MS-3'!$A$1:$O$59</definedName>
    <definedName name="_xlnm.Print_Area" localSheetId="7">'WD-1'!$A$1:$O$59</definedName>
    <definedName name="_xlnm.Print_Area" localSheetId="4">'WS-1'!$A$1:$O$59</definedName>
    <definedName name="_xlnm.Print_Area" localSheetId="5">'WS-2'!$A$1:$O$59</definedName>
    <definedName name="_xlnm.Print_Area" localSheetId="8">'XD-1'!$A$1:$O$59</definedName>
    <definedName name="_xlnm.Print_Area" localSheetId="9">'XD-2'!$A$1:$O$59</definedName>
    <definedName name="_xlnm.Print_Area" localSheetId="0">СписокУчастников!$A$1:$F$102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F6" i="125"/>
  <c r="C6"/>
  <c r="A3"/>
  <c r="B13" i="98" l="1"/>
  <c r="E13" s="1"/>
  <c r="H14" s="1"/>
  <c r="J59" i="122"/>
  <c r="J57"/>
  <c r="B24"/>
  <c r="E23" s="1"/>
  <c r="H22" s="1"/>
  <c r="K20" s="1"/>
  <c r="B23"/>
  <c r="B22"/>
  <c r="B21"/>
  <c r="E21" s="1"/>
  <c r="B20"/>
  <c r="E19" s="1"/>
  <c r="B19"/>
  <c r="B18"/>
  <c r="B17"/>
  <c r="B16"/>
  <c r="E15" s="1"/>
  <c r="H14" s="1"/>
  <c r="B15"/>
  <c r="B14"/>
  <c r="B13"/>
  <c r="B12"/>
  <c r="B11"/>
  <c r="E11" s="1"/>
  <c r="B10"/>
  <c r="B9"/>
  <c r="O7"/>
  <c r="K7"/>
  <c r="C7"/>
  <c r="A4"/>
  <c r="J59" i="119"/>
  <c r="J57"/>
  <c r="B46"/>
  <c r="B45"/>
  <c r="B24"/>
  <c r="E23" s="1"/>
  <c r="H22" s="1"/>
  <c r="B23"/>
  <c r="B22"/>
  <c r="B21"/>
  <c r="B42" s="1"/>
  <c r="B51" s="1"/>
  <c r="B20"/>
  <c r="B19"/>
  <c r="B41" s="1"/>
  <c r="B18"/>
  <c r="B17"/>
  <c r="B16"/>
  <c r="E15" s="1"/>
  <c r="H14" s="1"/>
  <c r="B29" s="1"/>
  <c r="B15"/>
  <c r="B14"/>
  <c r="B13"/>
  <c r="B38" s="1"/>
  <c r="B49" s="1"/>
  <c r="B12"/>
  <c r="B11"/>
  <c r="B37" s="1"/>
  <c r="B10"/>
  <c r="B9"/>
  <c r="O7"/>
  <c r="J59" i="118"/>
  <c r="J57"/>
  <c r="B24"/>
  <c r="E23" s="1"/>
  <c r="H22" s="1"/>
  <c r="B23"/>
  <c r="B22"/>
  <c r="B21"/>
  <c r="E21" s="1"/>
  <c r="B20"/>
  <c r="B19"/>
  <c r="E19" s="1"/>
  <c r="B18"/>
  <c r="B17"/>
  <c r="B16"/>
  <c r="E15" s="1"/>
  <c r="H14" s="1"/>
  <c r="B15"/>
  <c r="B14"/>
  <c r="B13"/>
  <c r="B12"/>
  <c r="E11" s="1"/>
  <c r="B11"/>
  <c r="B10"/>
  <c r="B9"/>
  <c r="E9" s="1"/>
  <c r="H10" s="1"/>
  <c r="O7"/>
  <c r="B3" i="117"/>
  <c r="K7" i="119" s="1"/>
  <c r="B2" i="117"/>
  <c r="C7" i="119" s="1"/>
  <c r="B1" i="117"/>
  <c r="A4" i="119" s="1"/>
  <c r="B3" i="116"/>
  <c r="K7" i="118" s="1"/>
  <c r="B2" i="116"/>
  <c r="C7" i="118" s="1"/>
  <c r="B1" i="116"/>
  <c r="A4" i="118" s="1"/>
  <c r="J59" i="114"/>
  <c r="J57"/>
  <c r="B46"/>
  <c r="B45"/>
  <c r="B24"/>
  <c r="E23" s="1"/>
  <c r="H22" s="1"/>
  <c r="B23"/>
  <c r="B22"/>
  <c r="B21"/>
  <c r="E21" s="1"/>
  <c r="B20"/>
  <c r="E19" s="1"/>
  <c r="B19"/>
  <c r="B18"/>
  <c r="B17"/>
  <c r="B16"/>
  <c r="E15" s="1"/>
  <c r="B15"/>
  <c r="B14"/>
  <c r="B13"/>
  <c r="B12"/>
  <c r="E11" s="1"/>
  <c r="B11"/>
  <c r="B10"/>
  <c r="B9"/>
  <c r="O7"/>
  <c r="J59" i="112"/>
  <c r="J57"/>
  <c r="B24"/>
  <c r="E23" s="1"/>
  <c r="H22" s="1"/>
  <c r="B23"/>
  <c r="B22"/>
  <c r="B21"/>
  <c r="E21" s="1"/>
  <c r="B20"/>
  <c r="E19" s="1"/>
  <c r="B19"/>
  <c r="B18"/>
  <c r="B17"/>
  <c r="E17" s="1"/>
  <c r="H18" s="1"/>
  <c r="B30" s="1"/>
  <c r="B16"/>
  <c r="E15" s="1"/>
  <c r="B15"/>
  <c r="B14"/>
  <c r="B13"/>
  <c r="E13" s="1"/>
  <c r="B12"/>
  <c r="B11"/>
  <c r="E11" s="1"/>
  <c r="B10"/>
  <c r="B9"/>
  <c r="O7"/>
  <c r="K7"/>
  <c r="C7"/>
  <c r="A4"/>
  <c r="B3" i="110"/>
  <c r="K7" i="114" s="1"/>
  <c r="B2" i="110"/>
  <c r="C7" i="114" s="1"/>
  <c r="B1" i="110"/>
  <c r="A4" i="114" s="1"/>
  <c r="J59" i="107"/>
  <c r="J57"/>
  <c r="B24"/>
  <c r="E23" s="1"/>
  <c r="H22" s="1"/>
  <c r="K20" s="1"/>
  <c r="B23"/>
  <c r="B22"/>
  <c r="B21"/>
  <c r="B20"/>
  <c r="E19" s="1"/>
  <c r="B19"/>
  <c r="B18"/>
  <c r="B17"/>
  <c r="B16"/>
  <c r="E15" s="1"/>
  <c r="H14" s="1"/>
  <c r="B15"/>
  <c r="B14"/>
  <c r="B13"/>
  <c r="B12"/>
  <c r="B11"/>
  <c r="E11" s="1"/>
  <c r="B10"/>
  <c r="B9"/>
  <c r="O7"/>
  <c r="B3" i="106"/>
  <c r="K7" i="107" s="1"/>
  <c r="B2" i="106"/>
  <c r="C7" i="107" s="1"/>
  <c r="B1" i="106"/>
  <c r="A4" i="107" s="1"/>
  <c r="B31" i="114" l="1"/>
  <c r="H14" i="112"/>
  <c r="B29" s="1"/>
  <c r="E28" s="1"/>
  <c r="B38"/>
  <c r="E38" s="1"/>
  <c r="H37" s="1"/>
  <c r="K12" i="118"/>
  <c r="B28"/>
  <c r="B31" i="119"/>
  <c r="K20"/>
  <c r="K20" i="112"/>
  <c r="N16" s="1"/>
  <c r="B31"/>
  <c r="E30" s="1"/>
  <c r="B31" i="118"/>
  <c r="B39" i="107"/>
  <c r="B41"/>
  <c r="E40" s="1"/>
  <c r="B37" i="114"/>
  <c r="B39"/>
  <c r="B41"/>
  <c r="B43"/>
  <c r="B39" i="119"/>
  <c r="B43"/>
  <c r="E17" i="107"/>
  <c r="H18" s="1"/>
  <c r="B30" s="1"/>
  <c r="E30" s="1"/>
  <c r="H29" s="1"/>
  <c r="E21"/>
  <c r="B42" s="1"/>
  <c r="E42" s="1"/>
  <c r="E9" i="119"/>
  <c r="H10" s="1"/>
  <c r="E17"/>
  <c r="H18" s="1"/>
  <c r="B30" s="1"/>
  <c r="B37" i="112"/>
  <c r="E36" s="1"/>
  <c r="B39"/>
  <c r="B49" s="1"/>
  <c r="B40"/>
  <c r="B50" s="1"/>
  <c r="B54" s="1"/>
  <c r="B41"/>
  <c r="E40" s="1"/>
  <c r="B43"/>
  <c r="B36" i="118"/>
  <c r="B37"/>
  <c r="E36" s="1"/>
  <c r="H37" s="1"/>
  <c r="B39"/>
  <c r="B42"/>
  <c r="B43"/>
  <c r="E13" i="107"/>
  <c r="B29" s="1"/>
  <c r="E28" s="1"/>
  <c r="E9" i="112"/>
  <c r="H10" s="1"/>
  <c r="E17" i="118"/>
  <c r="H18" s="1"/>
  <c r="E13"/>
  <c r="B29" s="1"/>
  <c r="E28" s="1"/>
  <c r="H29" s="1"/>
  <c r="E17" i="114"/>
  <c r="H18" s="1"/>
  <c r="E13"/>
  <c r="H14" s="1"/>
  <c r="B29" s="1"/>
  <c r="E28" s="1"/>
  <c r="H29" s="1"/>
  <c r="E9"/>
  <c r="H10" s="1"/>
  <c r="E13" i="122"/>
  <c r="B38" s="1"/>
  <c r="B31"/>
  <c r="E30" s="1"/>
  <c r="H29" s="1"/>
  <c r="B42"/>
  <c r="B37"/>
  <c r="E36" s="1"/>
  <c r="B41"/>
  <c r="E40" s="1"/>
  <c r="H41" s="1"/>
  <c r="K39" s="1"/>
  <c r="B42" i="114"/>
  <c r="B51" s="1"/>
  <c r="B41" i="118"/>
  <c r="E40" s="1"/>
  <c r="B34" i="119"/>
  <c r="B39" i="122"/>
  <c r="B43"/>
  <c r="E9"/>
  <c r="E17"/>
  <c r="B34" i="112"/>
  <c r="E33" s="1"/>
  <c r="H26"/>
  <c r="K25" s="1"/>
  <c r="B42"/>
  <c r="B31" i="107"/>
  <c r="B34" s="1"/>
  <c r="E33" s="1"/>
  <c r="B37"/>
  <c r="E36" s="1"/>
  <c r="H37" s="1"/>
  <c r="K39" s="1"/>
  <c r="B43"/>
  <c r="E9"/>
  <c r="B3" i="97"/>
  <c r="B2"/>
  <c r="B3" i="99"/>
  <c r="B2"/>
  <c r="B10" i="100"/>
  <c r="B11"/>
  <c r="B12"/>
  <c r="E11" s="1"/>
  <c r="B13"/>
  <c r="E13" s="1"/>
  <c r="B14"/>
  <c r="B15"/>
  <c r="B16"/>
  <c r="E15" s="1"/>
  <c r="H14" s="1"/>
  <c r="B17"/>
  <c r="E17" s="1"/>
  <c r="B18"/>
  <c r="B19"/>
  <c r="B20"/>
  <c r="E19" s="1"/>
  <c r="H18" s="1"/>
  <c r="B21"/>
  <c r="B22"/>
  <c r="E21" s="1"/>
  <c r="B23"/>
  <c r="B24"/>
  <c r="E23" s="1"/>
  <c r="H22" s="1"/>
  <c r="K20" s="1"/>
  <c r="B10" i="98"/>
  <c r="B11"/>
  <c r="B12"/>
  <c r="E11" s="1"/>
  <c r="B14"/>
  <c r="B15"/>
  <c r="B16"/>
  <c r="E15" s="1"/>
  <c r="B17"/>
  <c r="E17" s="1"/>
  <c r="H18" s="1"/>
  <c r="B18"/>
  <c r="B19"/>
  <c r="B20"/>
  <c r="E19" s="1"/>
  <c r="B21"/>
  <c r="E21" s="1"/>
  <c r="B22"/>
  <c r="B23"/>
  <c r="B24"/>
  <c r="E23" s="1"/>
  <c r="H22" s="1"/>
  <c r="K20" s="1"/>
  <c r="N16" s="1"/>
  <c r="B1" i="97"/>
  <c r="B1" i="99"/>
  <c r="J59" i="105"/>
  <c r="J57"/>
  <c r="B46"/>
  <c r="B45"/>
  <c r="B24"/>
  <c r="E23" s="1"/>
  <c r="H22" s="1"/>
  <c r="B23"/>
  <c r="B22"/>
  <c r="B21"/>
  <c r="E21" s="1"/>
  <c r="B20"/>
  <c r="E19" s="1"/>
  <c r="B19"/>
  <c r="B18"/>
  <c r="B17"/>
  <c r="E17" s="1"/>
  <c r="H18" s="1"/>
  <c r="K20" s="1"/>
  <c r="N16" s="1"/>
  <c r="B16"/>
  <c r="E15" s="1"/>
  <c r="B15"/>
  <c r="B14"/>
  <c r="B13"/>
  <c r="E13" s="1"/>
  <c r="H14" s="1"/>
  <c r="B12"/>
  <c r="E11" s="1"/>
  <c r="B11"/>
  <c r="B10"/>
  <c r="B9"/>
  <c r="E9" s="1"/>
  <c r="H10" s="1"/>
  <c r="K12" s="1"/>
  <c r="O7"/>
  <c r="K7"/>
  <c r="C7"/>
  <c r="A4"/>
  <c r="B51" i="107" l="1"/>
  <c r="H41"/>
  <c r="B46" s="1"/>
  <c r="H29" i="112"/>
  <c r="H10" i="107"/>
  <c r="B28" s="1"/>
  <c r="B33" s="1"/>
  <c r="E42" i="112"/>
  <c r="H41" s="1"/>
  <c r="H18" i="122"/>
  <c r="H26" s="1"/>
  <c r="B28" i="112"/>
  <c r="B33" s="1"/>
  <c r="K12"/>
  <c r="H25" s="1"/>
  <c r="N16" i="118"/>
  <c r="H25"/>
  <c r="K25" s="1"/>
  <c r="B40"/>
  <c r="B50" s="1"/>
  <c r="B54" s="1"/>
  <c r="B38"/>
  <c r="E38" s="1"/>
  <c r="B49" s="1"/>
  <c r="B48"/>
  <c r="B53" s="1"/>
  <c r="B40" i="114"/>
  <c r="B50" s="1"/>
  <c r="B54" s="1"/>
  <c r="B38"/>
  <c r="B49" s="1"/>
  <c r="B36"/>
  <c r="B48" s="1"/>
  <c r="B53" s="1"/>
  <c r="H26" i="107"/>
  <c r="K25" s="1"/>
  <c r="B45" i="112"/>
  <c r="H10" i="122"/>
  <c r="K12" s="1"/>
  <c r="K12" i="114"/>
  <c r="B28"/>
  <c r="B33" s="1"/>
  <c r="E33" s="1"/>
  <c r="B30"/>
  <c r="E30" s="1"/>
  <c r="B34" s="1"/>
  <c r="K20"/>
  <c r="H26" s="1"/>
  <c r="K25" s="1"/>
  <c r="K20" i="118"/>
  <c r="H26" s="1"/>
  <c r="B30"/>
  <c r="E30" s="1"/>
  <c r="B34" s="1"/>
  <c r="E42"/>
  <c r="H41" s="1"/>
  <c r="K12" i="119"/>
  <c r="B28"/>
  <c r="B33" s="1"/>
  <c r="B45" i="118"/>
  <c r="B36" i="112"/>
  <c r="B48" s="1"/>
  <c r="B53" s="1"/>
  <c r="B40" i="119"/>
  <c r="B50" s="1"/>
  <c r="B54" s="1"/>
  <c r="B36"/>
  <c r="B48" s="1"/>
  <c r="B53" s="1"/>
  <c r="B40" i="107"/>
  <c r="B50" s="1"/>
  <c r="B54" s="1"/>
  <c r="B38"/>
  <c r="H26" i="119"/>
  <c r="K25" s="1"/>
  <c r="B33" i="118"/>
  <c r="E33" s="1"/>
  <c r="E38" i="122"/>
  <c r="B29"/>
  <c r="E28" s="1"/>
  <c r="E42"/>
  <c r="B46" s="1"/>
  <c r="E45" s="1"/>
  <c r="B40"/>
  <c r="B50" s="1"/>
  <c r="B54" s="1"/>
  <c r="B36"/>
  <c r="B48" s="1"/>
  <c r="B53" s="1"/>
  <c r="B36" i="107"/>
  <c r="B48" s="1"/>
  <c r="B53" s="1"/>
  <c r="B42" i="98"/>
  <c r="H25" i="105"/>
  <c r="B42"/>
  <c r="B51" s="1"/>
  <c r="H26"/>
  <c r="K25" s="1"/>
  <c r="B37"/>
  <c r="B40"/>
  <c r="B50" s="1"/>
  <c r="B54" s="1"/>
  <c r="B39"/>
  <c r="B41"/>
  <c r="B38"/>
  <c r="B49" s="1"/>
  <c r="B36"/>
  <c r="B48" s="1"/>
  <c r="B53" s="1"/>
  <c r="B28"/>
  <c r="B43"/>
  <c r="B31"/>
  <c r="B29"/>
  <c r="E28" s="1"/>
  <c r="H29" s="1"/>
  <c r="B30"/>
  <c r="E30" s="1"/>
  <c r="J59" i="100"/>
  <c r="J57"/>
  <c r="B9"/>
  <c r="E9" s="1"/>
  <c r="H10" s="1"/>
  <c r="K12" s="1"/>
  <c r="N16" s="1"/>
  <c r="O7"/>
  <c r="K7"/>
  <c r="C7"/>
  <c r="A4"/>
  <c r="O7" i="98"/>
  <c r="J59"/>
  <c r="J57"/>
  <c r="B41"/>
  <c r="B37"/>
  <c r="B9"/>
  <c r="E9" s="1"/>
  <c r="H10" s="1"/>
  <c r="K12" s="1"/>
  <c r="K7"/>
  <c r="C7"/>
  <c r="A4"/>
  <c r="E38" i="107" l="1"/>
  <c r="B45" s="1"/>
  <c r="E45" s="1"/>
  <c r="K39" i="118"/>
  <c r="B46"/>
  <c r="E45" s="1"/>
  <c r="N16" i="122"/>
  <c r="H25"/>
  <c r="K25" s="1"/>
  <c r="B30"/>
  <c r="B34" s="1"/>
  <c r="E33" s="1"/>
  <c r="B51" i="112"/>
  <c r="B49" i="122"/>
  <c r="H37"/>
  <c r="B45" s="1"/>
  <c r="N16" i="119"/>
  <c r="H25"/>
  <c r="N16" i="114"/>
  <c r="H25"/>
  <c r="B46" i="112"/>
  <c r="E45" s="1"/>
  <c r="K39"/>
  <c r="K12" i="107"/>
  <c r="N16" s="1"/>
  <c r="B51" i="118"/>
  <c r="B28" i="122"/>
  <c r="B33" s="1"/>
  <c r="B51"/>
  <c r="B34" i="105"/>
  <c r="E33" s="1"/>
  <c r="B33"/>
  <c r="H25" i="100"/>
  <c r="B37"/>
  <c r="E36" s="1"/>
  <c r="B41"/>
  <c r="E40" s="1"/>
  <c r="H41" s="1"/>
  <c r="B42"/>
  <c r="H26"/>
  <c r="K25" s="1"/>
  <c r="B40" i="98"/>
  <c r="B50" s="1"/>
  <c r="B36"/>
  <c r="B39"/>
  <c r="B46"/>
  <c r="B43"/>
  <c r="B51" s="1"/>
  <c r="B38" i="100"/>
  <c r="E38" s="1"/>
  <c r="H37" s="1"/>
  <c r="K39" s="1"/>
  <c r="B39"/>
  <c r="B43"/>
  <c r="E42" s="1"/>
  <c r="B31"/>
  <c r="B36"/>
  <c r="B28"/>
  <c r="B40"/>
  <c r="B50" s="1"/>
  <c r="B30"/>
  <c r="E30" s="1"/>
  <c r="H29" s="1"/>
  <c r="H25" i="107" l="1"/>
  <c r="B49"/>
  <c r="B48" i="98"/>
  <c r="B51" i="100"/>
  <c r="E50" s="1"/>
  <c r="H49" s="1"/>
  <c r="B45"/>
  <c r="E45" s="1"/>
  <c r="B46"/>
  <c r="B34"/>
  <c r="B48"/>
  <c r="B31" i="98"/>
  <c r="B29"/>
  <c r="E28" s="1"/>
  <c r="H29" s="1"/>
  <c r="B38"/>
  <c r="B29" i="100"/>
  <c r="E28" s="1"/>
  <c r="B30" i="98"/>
  <c r="E30" s="1"/>
  <c r="H26"/>
  <c r="B28"/>
  <c r="B45" l="1"/>
  <c r="B54"/>
  <c r="B34"/>
  <c r="B33"/>
  <c r="B54" i="100"/>
  <c r="E53" s="1"/>
  <c r="B49"/>
  <c r="E48" s="1"/>
  <c r="H25" i="98"/>
  <c r="K25" s="1"/>
  <c r="B49" l="1"/>
  <c r="B53" s="1"/>
  <c r="B33" i="100"/>
  <c r="E33" s="1"/>
  <c r="B53"/>
</calcChain>
</file>

<file path=xl/sharedStrings.xml><?xml version="1.0" encoding="utf-8"?>
<sst xmlns="http://schemas.openxmlformats.org/spreadsheetml/2006/main" count="720" uniqueCount="297">
  <si>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</si>
  <si>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</si>
  <si>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</si>
  <si>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</si>
  <si>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</si>
  <si>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</si>
  <si>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</si>
  <si>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</si>
  <si>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</si>
  <si>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1-е место</t>
  </si>
  <si>
    <t xml:space="preserve"> Участники</t>
  </si>
  <si>
    <t>Кемерово</t>
  </si>
  <si>
    <t>Название</t>
  </si>
  <si>
    <t>Дата</t>
  </si>
  <si>
    <t>Категория / группа</t>
  </si>
  <si>
    <t>Статус пары</t>
  </si>
  <si>
    <t>Главный секретарь</t>
  </si>
  <si>
    <t>С.А. Ратников</t>
  </si>
  <si>
    <t>Е.Н. Жуков</t>
  </si>
  <si>
    <t>Ратников С. - Коцарь Ю.</t>
  </si>
  <si>
    <t xml:space="preserve">турнира проводимого по усовершенствованной олимпийской системе </t>
  </si>
  <si>
    <t>на 16 участников</t>
  </si>
  <si>
    <t>9-е место</t>
  </si>
  <si>
    <t>11-е место</t>
  </si>
  <si>
    <t>13-е место</t>
  </si>
  <si>
    <t>15-е место</t>
  </si>
  <si>
    <t>Гридина Э. - Хомиченко Ю.</t>
  </si>
  <si>
    <t>XV открытого городского турнира 
по бадминтону «Кубок КемГУ»</t>
  </si>
  <si>
    <t>14-16.01.2022</t>
  </si>
  <si>
    <t>MS-1</t>
  </si>
  <si>
    <t>MS-2</t>
  </si>
  <si>
    <t>WS-1</t>
  </si>
  <si>
    <t>WS-2</t>
  </si>
  <si>
    <t>MD-1</t>
  </si>
  <si>
    <t>WD-1</t>
  </si>
  <si>
    <t>XD-1</t>
  </si>
  <si>
    <t>XD-2</t>
  </si>
  <si>
    <t>Михайлов Антон</t>
  </si>
  <si>
    <t>Клинов Вячеслав</t>
  </si>
  <si>
    <t>Базилевич Кирилл</t>
  </si>
  <si>
    <t>Фефелов Александр</t>
  </si>
  <si>
    <t>Демин Владимир</t>
  </si>
  <si>
    <t>Баканов Алексей</t>
  </si>
  <si>
    <t>Березовский Сергей</t>
  </si>
  <si>
    <t>Ратников Николай</t>
  </si>
  <si>
    <t>Смык Федор</t>
  </si>
  <si>
    <t>Федотов Дмитрий</t>
  </si>
  <si>
    <t>Тарасов Александр</t>
  </si>
  <si>
    <t>Колбина Анастасия</t>
  </si>
  <si>
    <t>Гридина Эльвира</t>
  </si>
  <si>
    <t>Кирюхина Анжелика</t>
  </si>
  <si>
    <t>Ратников Степан</t>
  </si>
  <si>
    <t>Михайлов А. - Кирюхин К.</t>
  </si>
  <si>
    <t>Гук А. - Хомиченко Ю.</t>
  </si>
  <si>
    <t>Ратников Н. - Ратников С.</t>
  </si>
  <si>
    <t>Колбина А. - Михайлов А.</t>
  </si>
  <si>
    <t>Крывда С. - Баканов М.</t>
  </si>
  <si>
    <t>Березина Д. - Колбина А.</t>
  </si>
  <si>
    <t>Клинова Е. - Кирюхина А.</t>
  </si>
  <si>
    <t>Гридина Э. - Сергеенко О.</t>
  </si>
  <si>
    <t>Хайбуллина Р. - Мануйлова С.</t>
  </si>
  <si>
    <t>Кукшенева Дарья</t>
  </si>
  <si>
    <t>Мануйлова Светлана</t>
  </si>
  <si>
    <t>Хайбуллина Рубина</t>
  </si>
  <si>
    <t>Шакурина София</t>
  </si>
  <si>
    <t>Масленников Павел</t>
  </si>
  <si>
    <t>Смирнов Егор</t>
  </si>
  <si>
    <t>Базилевич Егор</t>
  </si>
  <si>
    <t>Лыженков Глеб</t>
  </si>
  <si>
    <t>Напреев Кирилл</t>
  </si>
  <si>
    <t>Егоров Дмитрий</t>
  </si>
  <si>
    <t>Павлов Виталий</t>
  </si>
  <si>
    <t>Курилов Денис</t>
  </si>
  <si>
    <t>Федоров Евгений</t>
  </si>
  <si>
    <t>Тореханов Элмурод</t>
  </si>
  <si>
    <t>Айтназаров Нурболот</t>
  </si>
  <si>
    <t>Черепанов Алексей</t>
  </si>
  <si>
    <t>Чан В. - Базилевич К.</t>
  </si>
  <si>
    <t>Рыжков А. - Федоров Е.</t>
  </si>
  <si>
    <t>Менх В. - Демин В.</t>
  </si>
  <si>
    <t>Курилов Д. - Павлов В.</t>
  </si>
  <si>
    <t>Дуничев Николай</t>
  </si>
  <si>
    <t>Кириллова В. - Дуничев Н.</t>
  </si>
  <si>
    <t>Ефимова К. - Павлов В.</t>
  </si>
  <si>
    <t>Клинова Е. - Кольцов Е.</t>
  </si>
  <si>
    <t>Гайратова Ж. - Курилов Д.</t>
  </si>
  <si>
    <t>Иванова С. - Гук А.</t>
  </si>
  <si>
    <t>Сергиенко О. - Кузьмин М.</t>
  </si>
  <si>
    <t>Книнов В. - Фефелов А.</t>
  </si>
  <si>
    <t>Гайратова Ж. - Ахмадова Н.</t>
  </si>
  <si>
    <t>Ратников Сергей</t>
  </si>
  <si>
    <t>Коцарь Юрий</t>
  </si>
  <si>
    <t>Курьянович Алеся</t>
  </si>
  <si>
    <t>Боар Ульяна</t>
  </si>
  <si>
    <t>Полянская Олеся</t>
  </si>
  <si>
    <t>MS-3</t>
  </si>
  <si>
    <t>Вихарева Александра</t>
  </si>
  <si>
    <t>Капран Дарья</t>
  </si>
  <si>
    <t>Хлыстун Ярослава</t>
  </si>
  <si>
    <t>Абрамов Юрий</t>
  </si>
  <si>
    <t>Гудалина Дарья</t>
  </si>
  <si>
    <t>Жуков Е. - Дуничев Н.</t>
  </si>
  <si>
    <t>Кобелев Артем</t>
  </si>
  <si>
    <t>Ефимова К. - Кириллова В.</t>
  </si>
  <si>
    <t>Кириллова Валерия</t>
  </si>
  <si>
    <t>Мирзахметов Холмухоммад</t>
  </si>
  <si>
    <t>Хайруллин Дмитрий</t>
  </si>
  <si>
    <t>Рыжков Андрей</t>
  </si>
  <si>
    <t>Черепанов А. - Баканов М.</t>
  </si>
  <si>
    <t>Айтназаров Н. - Тореханов Э.</t>
  </si>
  <si>
    <t>Егоров Д. - Мирзахметов Х.</t>
  </si>
  <si>
    <t>Медетова А. - Федоров Е.</t>
  </si>
  <si>
    <t>Кукшенева Д. - Чан В.</t>
  </si>
  <si>
    <t>Кирюхина А. - Менх В.</t>
  </si>
  <si>
    <t>21:0; 21:0</t>
  </si>
  <si>
    <t>21:3; 21:5</t>
  </si>
  <si>
    <t>21:5; 21:6</t>
  </si>
  <si>
    <t>21:9; 21:14</t>
  </si>
  <si>
    <t>21:16; 19:21; 21:16</t>
  </si>
  <si>
    <t>21:14; 21:16</t>
  </si>
  <si>
    <t>18:21; 23:21; 21:15</t>
  </si>
  <si>
    <t>Хохрин Андрей</t>
  </si>
  <si>
    <t>19:21; 21:18; 21:17</t>
  </si>
  <si>
    <t>16:21; 21:18; 21:16</t>
  </si>
  <si>
    <t>21:12; 21:15</t>
  </si>
  <si>
    <t>21:13; 21:10</t>
  </si>
  <si>
    <t>21:18; 21:19</t>
  </si>
  <si>
    <t>21:16; 20:22; 22:20</t>
  </si>
  <si>
    <t>21:13; 21:18</t>
  </si>
  <si>
    <t>24:22; 17:21; 21:15</t>
  </si>
  <si>
    <t>21:5; 21:7</t>
  </si>
  <si>
    <t>21:5; 21:4</t>
  </si>
  <si>
    <t>21:16; 24:22</t>
  </si>
  <si>
    <t>21:13; 21:14</t>
  </si>
  <si>
    <t>21:5; 21:15</t>
  </si>
  <si>
    <t>21:17; 17:21; 23:21</t>
  </si>
  <si>
    <t>24:22; 19:21; 21:16</t>
  </si>
  <si>
    <t>24:22; 21:12</t>
  </si>
  <si>
    <t>21:18; 21:8</t>
  </si>
  <si>
    <t>21:17; 21:17</t>
  </si>
  <si>
    <t>21:16; 21:18</t>
  </si>
  <si>
    <t>21:17; 21:15</t>
  </si>
  <si>
    <t>17:21; 21:16; 21:17</t>
  </si>
  <si>
    <t>21:17; 18:21; 22:20</t>
  </si>
  <si>
    <t>21:17; 21:18</t>
  </si>
  <si>
    <t>22:20; 21:18</t>
  </si>
  <si>
    <t>21:2; 21:5</t>
  </si>
  <si>
    <t>15:21; 21:14; 21:15</t>
  </si>
  <si>
    <t>21:15; 21:19</t>
  </si>
  <si>
    <t>21:19; 21:0</t>
  </si>
  <si>
    <t>21:13; 21:7</t>
  </si>
  <si>
    <t>21:10;21:7</t>
  </si>
  <si>
    <t>21:11;21:15</t>
  </si>
  <si>
    <t>21:12;21:13</t>
  </si>
  <si>
    <t>Хлыстун Я. - Баканов А.</t>
  </si>
  <si>
    <t>Вихарева А. - Смирнов Е.</t>
  </si>
  <si>
    <t>Шакурина С. - Напреев К.</t>
  </si>
  <si>
    <t>21:12; 21:11</t>
  </si>
  <si>
    <t>21:15; 21:12</t>
  </si>
  <si>
    <t>21:9; 21:16</t>
  </si>
  <si>
    <t>21:8; 21:13</t>
  </si>
  <si>
    <t>18:21; 21:16; 21:16</t>
  </si>
  <si>
    <t>21:7; 21:5</t>
  </si>
  <si>
    <t>21:13; 21:17</t>
  </si>
  <si>
    <t>21:3;21:10</t>
  </si>
  <si>
    <t>21:13;21:12</t>
  </si>
  <si>
    <t>21:17;21:13</t>
  </si>
  <si>
    <t>23:21; 21:16</t>
  </si>
  <si>
    <t>21:9; 21:12</t>
  </si>
  <si>
    <t>21:11: 21:12</t>
  </si>
  <si>
    <t>21:19;21:12</t>
  </si>
  <si>
    <t>21:11;21:9</t>
  </si>
  <si>
    <t>16:21, 21:16, 14:21</t>
  </si>
  <si>
    <t>11:21; 21:16; 21:18</t>
  </si>
  <si>
    <t>21:14; 21:11</t>
  </si>
  <si>
    <t>Трубников Никита</t>
  </si>
  <si>
    <t>21:6; 21:10</t>
  </si>
  <si>
    <t>21:19; 21:18</t>
  </si>
  <si>
    <t>Михеева А. - Клинов В.</t>
  </si>
  <si>
    <t>19:21;22:20;21:19</t>
  </si>
  <si>
    <t>21:13;21:13</t>
  </si>
  <si>
    <t xml:space="preserve"> </t>
  </si>
  <si>
    <t>21:17; 25:23</t>
  </si>
  <si>
    <t>Капран Д. - Ратников Н.</t>
  </si>
  <si>
    <t>21:17; 19:21; 21:12</t>
  </si>
  <si>
    <t>Сатилханов Шухрат</t>
  </si>
  <si>
    <t>Ахмадова Назимахон</t>
  </si>
  <si>
    <t xml:space="preserve">  </t>
  </si>
  <si>
    <t>21:6: 21:14</t>
  </si>
  <si>
    <t>21:10: 21:9</t>
  </si>
  <si>
    <t>21:12; 21:8</t>
  </si>
  <si>
    <t>21:11; 21:17</t>
  </si>
  <si>
    <t>21:16; 21:6</t>
  </si>
  <si>
    <t>21:8; 21:11</t>
  </si>
  <si>
    <t>21:16; 19:21; 21:17</t>
  </si>
  <si>
    <t>21:8; 21:15</t>
  </si>
  <si>
    <t>21:11; 21:11</t>
  </si>
  <si>
    <t>21:18; 22:24; 21:18</t>
  </si>
  <si>
    <t>21:15; 21:9</t>
  </si>
  <si>
    <t>21:10; 21:9</t>
  </si>
  <si>
    <t>21:8; 21:5</t>
  </si>
  <si>
    <t>21:16; 21:11</t>
  </si>
  <si>
    <t>21:13;21:16</t>
  </si>
  <si>
    <t>21:14;21:13</t>
  </si>
  <si>
    <t>27:254 12:12; 21:13</t>
  </si>
  <si>
    <t>23:21; 21:7</t>
  </si>
  <si>
    <t>21:13; 21:8</t>
  </si>
  <si>
    <t>15:21; 21:17; 21:15</t>
  </si>
  <si>
    <t>21:19; 21:11</t>
  </si>
  <si>
    <t>23:21;21:13</t>
  </si>
  <si>
    <t>21:5;18:21;23:21</t>
  </si>
  <si>
    <t>Иванова С. -Михеева А.</t>
  </si>
  <si>
    <t>14:21;21:18;21:17</t>
  </si>
  <si>
    <t>21:7;21:10</t>
  </si>
  <si>
    <t>19:21;21:15;21:14</t>
  </si>
  <si>
    <t>21:18;21:14</t>
  </si>
  <si>
    <t>21:16; 18:21; 21:16</t>
  </si>
  <si>
    <t>21:10; 21:12</t>
  </si>
  <si>
    <t>21:8; 20:22; 21:19</t>
  </si>
  <si>
    <t>21:18; 21:6</t>
  </si>
  <si>
    <t>21:12;16:21; 21:14</t>
  </si>
  <si>
    <t>21:17; 19:21; 21:9</t>
  </si>
  <si>
    <t>Гайратова Жамила</t>
  </si>
  <si>
    <t>Чан Вьет</t>
  </si>
  <si>
    <t>21:14; 21:8</t>
  </si>
  <si>
    <t>21:16; 27:25</t>
  </si>
  <si>
    <t>23:21; 18:21; 21:13</t>
  </si>
  <si>
    <t>21:16; 21:5</t>
  </si>
  <si>
    <t>21:17; 21:10</t>
  </si>
  <si>
    <t>21:11 ; 21:7</t>
  </si>
  <si>
    <t>21:14; 21:15</t>
  </si>
  <si>
    <t>21:4; 21:14</t>
  </si>
  <si>
    <t>21:5; 21:19</t>
  </si>
  <si>
    <t>21:14; 23:21</t>
  </si>
  <si>
    <t>15:21; 21:9; 21:18</t>
  </si>
  <si>
    <t>21:16: 21:9</t>
  </si>
  <si>
    <t>21:16;22:20</t>
  </si>
  <si>
    <t>21:11; 15:21;21:17</t>
  </si>
  <si>
    <t>21:13;21:17</t>
  </si>
  <si>
    <t>16:21;21:15;21:17</t>
  </si>
  <si>
    <t>21:16;21:17</t>
  </si>
  <si>
    <t>21:17;21:16</t>
  </si>
  <si>
    <t>21:19;21:14</t>
  </si>
  <si>
    <t>24:22;16:21;25:23</t>
  </si>
  <si>
    <t>21:16;9:21;21:19</t>
  </si>
  <si>
    <t>21:15;21:11</t>
  </si>
  <si>
    <t>21:10;21:14</t>
  </si>
  <si>
    <t>15:21; 21:16;21:14</t>
  </si>
  <si>
    <t>21:15; 21:18</t>
  </si>
  <si>
    <t>21:13;21:8</t>
  </si>
  <si>
    <t>19:21;21:18;18:21</t>
  </si>
  <si>
    <t>21:16;21:18</t>
  </si>
  <si>
    <t>21:9;21:8</t>
  </si>
  <si>
    <t>21:12;21:14</t>
  </si>
  <si>
    <t>21:11;21:5</t>
  </si>
  <si>
    <t>21:5;21:5</t>
  </si>
  <si>
    <t>21:14;21:11</t>
  </si>
  <si>
    <t>21:11;21:8</t>
  </si>
  <si>
    <t>21:10;21:12</t>
  </si>
  <si>
    <t>21:14;21:8</t>
  </si>
  <si>
    <t>21:11;21:12</t>
  </si>
  <si>
    <t>21:14;21:16</t>
  </si>
  <si>
    <t>21:17;21:10</t>
  </si>
  <si>
    <t>21:15;19:21;21:11</t>
  </si>
  <si>
    <t>Список участников</t>
  </si>
  <si>
    <t>№ п/п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</si>
  <si>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</si>
  <si>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</si>
  <si>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</si>
  <si>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</si>
  <si>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</si>
  <si>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Ахмадова Нозимахон</t>
  </si>
  <si>
    <t>III</t>
  </si>
  <si>
    <t>Баканов Максим</t>
  </si>
  <si>
    <t>I</t>
  </si>
  <si>
    <t>Березина Дарья</t>
  </si>
  <si>
    <t>II</t>
  </si>
  <si>
    <t>Вихраева Александра</t>
  </si>
  <si>
    <t>Гук Алексей</t>
  </si>
  <si>
    <t>Жуков Евгений</t>
  </si>
  <si>
    <t>Иванова Светлана</t>
  </si>
  <si>
    <t>Кирюхин Кирилл</t>
  </si>
  <si>
    <t>Клинова Евгения</t>
  </si>
  <si>
    <t>Кольцов Егор</t>
  </si>
  <si>
    <t>Крывда Светлана</t>
  </si>
  <si>
    <t>Медетова Алина</t>
  </si>
  <si>
    <t>Менх Виктор</t>
  </si>
  <si>
    <t>Мирзахметов Холя</t>
  </si>
  <si>
    <t>Сергиенко Ольга</t>
  </si>
  <si>
    <t>Тореханов Эльмурод</t>
  </si>
  <si>
    <t>Ефимова Ксения</t>
  </si>
  <si>
    <t>Кузьмин Максим</t>
  </si>
  <si>
    <t>Михеева Анна</t>
  </si>
  <si>
    <t>Хомиченко Юрий</t>
  </si>
  <si>
    <t>Новокузнецк</t>
  </si>
  <si>
    <t>II юн.</t>
  </si>
  <si>
    <t>III юн.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</si>
</sst>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sz val="8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170">
    <xf numFmtId="0" fontId="0" fillId="0" borderId="0" xfId="0"/>
    <xf numFmtId="0" fontId="7" fillId="0" borderId="0" xfId="1" applyFont="1" applyAlignment="1">
      <alignment vertical="center"/>
    </xf>
    <xf numFmtId="0" fontId="7" fillId="0" borderId="0" xfId="1" applyFont="1" applyAlignment="1">
      <alignment wrapText="1"/>
    </xf>
    <xf numFmtId="0" fontId="2" fillId="0" borderId="0" xfId="1"/>
    <xf numFmtId="0" fontId="7" fillId="0" borderId="0" xfId="1" applyFont="1"/>
    <xf numFmtId="0" fontId="7" fillId="0" borderId="0" xfId="1" applyFont="1" applyAlignment="1">
      <alignment horizontal="left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0" xfId="2" applyFont="1" applyBorder="1"/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0" fillId="0" borderId="9" xfId="2" applyFont="1" applyBorder="1" applyAlignment="1">
      <alignment vertical="top" wrapText="1"/>
    </xf>
    <xf numFmtId="0" fontId="11" fillId="0" borderId="9" xfId="2" applyFont="1" applyBorder="1" applyAlignment="1">
      <alignment vertical="top" wrapText="1"/>
    </xf>
    <xf numFmtId="0" fontId="10" fillId="0" borderId="10" xfId="2" applyFont="1" applyBorder="1" applyAlignment="1">
      <alignment vertical="top" wrapText="1"/>
    </xf>
    <xf numFmtId="0" fontId="2" fillId="0" borderId="0" xfId="1" applyFont="1" applyAlignment="1">
      <alignment vertical="center"/>
    </xf>
    <xf numFmtId="0" fontId="8" fillId="0" borderId="2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9" fillId="0" borderId="3" xfId="2" applyFont="1" applyBorder="1"/>
    <xf numFmtId="0" fontId="19" fillId="0" borderId="0" xfId="2" applyFont="1"/>
    <xf numFmtId="0" fontId="18" fillId="0" borderId="0" xfId="2" applyFont="1" applyFill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10" fillId="0" borderId="16" xfId="2" applyFont="1" applyBorder="1" applyAlignment="1">
      <alignment vertical="top" wrapText="1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8" fillId="0" borderId="0" xfId="2" applyFont="1" applyFill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1" fillId="0" borderId="19" xfId="2" applyFont="1" applyBorder="1" applyAlignment="1">
      <alignment vertical="top" wrapText="1"/>
    </xf>
    <xf numFmtId="0" fontId="11" fillId="0" borderId="24" xfId="2" applyFont="1" applyBorder="1" applyAlignment="1">
      <alignment vertical="top" wrapText="1"/>
    </xf>
    <xf numFmtId="0" fontId="2" fillId="0" borderId="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0" fontId="0" fillId="0" borderId="21" xfId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8" fillId="0" borderId="0" xfId="2" applyFont="1" applyFill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0" fillId="0" borderId="0" xfId="1" applyFont="1"/>
    <xf numFmtId="0" fontId="4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8" fillId="0" borderId="0" xfId="2" applyFont="1" applyFill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1" fillId="0" borderId="0" xfId="2" applyFont="1" applyBorder="1" applyAlignment="1">
      <alignment vertical="top" wrapText="1"/>
    </xf>
    <xf numFmtId="0" fontId="2" fillId="0" borderId="0" xfId="1" applyBorder="1"/>
    <xf numFmtId="0" fontId="15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22" fillId="0" borderId="9" xfId="2" applyFont="1" applyBorder="1" applyAlignment="1">
      <alignment vertical="top" wrapText="1"/>
    </xf>
    <xf numFmtId="0" fontId="22" fillId="0" borderId="27" xfId="2" applyFont="1" applyBorder="1" applyAlignment="1">
      <alignment vertical="top" wrapText="1"/>
    </xf>
    <xf numFmtId="0" fontId="23" fillId="0" borderId="24" xfId="2" applyFont="1" applyBorder="1" applyAlignment="1">
      <alignment vertical="top" wrapText="1"/>
    </xf>
    <xf numFmtId="0" fontId="23" fillId="0" borderId="9" xfId="2" applyFont="1" applyBorder="1" applyAlignment="1">
      <alignment vertical="top" wrapText="1"/>
    </xf>
    <xf numFmtId="0" fontId="4" fillId="0" borderId="3" xfId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49" fontId="24" fillId="0" borderId="2" xfId="3" applyNumberFormat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wrapText="1"/>
    </xf>
    <xf numFmtId="0" fontId="25" fillId="0" borderId="2" xfId="1" applyFont="1" applyBorder="1" applyAlignment="1">
      <alignment horizontal="center" vertical="top" wrapText="1"/>
    </xf>
    <xf numFmtId="0" fontId="2" fillId="0" borderId="0" xfId="1" applyAlignment="1">
      <alignment vertical="center" wrapText="1"/>
    </xf>
    <xf numFmtId="49" fontId="26" fillId="0" borderId="2" xfId="3" applyNumberFormat="1" applyFont="1" applyBorder="1" applyAlignment="1">
      <alignment vertical="center" wrapText="1"/>
    </xf>
    <xf numFmtId="49" fontId="24" fillId="0" borderId="2" xfId="3" applyNumberFormat="1" applyFont="1" applyFill="1" applyBorder="1" applyAlignment="1">
      <alignment vertical="center" wrapText="1"/>
    </xf>
    <xf numFmtId="0" fontId="2" fillId="0" borderId="0" xfId="1" applyAlignment="1">
      <alignment horizontal="center" vertical="center" wrapText="1"/>
    </xf>
    <xf numFmtId="0" fontId="11" fillId="0" borderId="2" xfId="2" applyFont="1" applyBorder="1" applyAlignment="1">
      <alignment vertical="top" wrapText="1"/>
    </xf>
    <xf numFmtId="0" fontId="2" fillId="0" borderId="7" xfId="1" applyFont="1" applyBorder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8" fillId="0" borderId="0" xfId="2" applyFont="1" applyFill="1" applyAlignment="1">
      <alignment horizontal="left"/>
    </xf>
    <xf numFmtId="0" fontId="15" fillId="0" borderId="7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0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vertical="center"/>
    </xf>
    <xf numFmtId="0" fontId="15" fillId="0" borderId="2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left" vertical="center"/>
    </xf>
    <xf numFmtId="0" fontId="16" fillId="0" borderId="20" xfId="1" applyFont="1" applyBorder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47" fontId="0" fillId="0" borderId="5" xfId="1" applyNumberFormat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14" fontId="7" fillId="0" borderId="0" xfId="1" applyNumberFormat="1" applyFont="1" applyAlignment="1">
      <alignment horizontal="center" wrapText="1"/>
    </xf>
    <xf numFmtId="0" fontId="7" fillId="0" borderId="11" xfId="1" applyFont="1" applyBorder="1" applyAlignment="1">
      <alignment horizontal="center" vertical="center" textRotation="90"/>
    </xf>
    <xf numFmtId="0" fontId="7" fillId="0" borderId="13" xfId="1" applyFont="1" applyBorder="1" applyAlignment="1">
      <alignment horizontal="center" vertical="center" textRotation="90"/>
    </xf>
    <xf numFmtId="0" fontId="7" fillId="0" borderId="14" xfId="1" applyFont="1" applyBorder="1" applyAlignment="1">
      <alignment horizontal="center" vertical="center" textRotation="90"/>
    </xf>
    <xf numFmtId="14" fontId="7" fillId="0" borderId="0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view="pageBreakPreview" zoomScale="115" zoomScaleNormal="100" zoomScaleSheetLayoutView="115" workbookViewId="0">
      <selection activeCell="B8" sqref="B8"/>
    </sheetView>
  </sheetViews>
  <sheetFormatPr defaultRowHeight="12.75"/>
  <cols>
    <col min="1" max="1" width="4.28515625" style="118" customWidth="1"/>
    <col min="2" max="2" width="28.28515625" style="118" customWidth="1"/>
    <col min="3" max="3" width="15.42578125" style="118" customWidth="1"/>
    <col min="4" max="4" width="11" style="118" customWidth="1"/>
    <col min="5" max="5" width="15.42578125" style="121" customWidth="1"/>
    <col min="6" max="6" width="14" style="118" customWidth="1"/>
    <col min="7" max="16384" width="9.140625" style="118"/>
  </cols>
  <sheetData>
    <row r="1" spans="1:12" s="25" customFormat="1" ht="12.75" customHeight="1">
      <c r="A1" s="127" t="s">
        <v>264</v>
      </c>
      <c r="B1" s="127"/>
      <c r="C1" s="127"/>
      <c r="D1" s="127"/>
      <c r="E1" s="127"/>
      <c r="F1" s="127"/>
      <c r="G1" s="105"/>
    </row>
    <row r="2" spans="1:12" s="25" customFormat="1" ht="11.25" customHeight="1">
      <c r="C2" s="105"/>
      <c r="D2" s="105"/>
      <c r="E2" s="21"/>
      <c r="F2" s="105"/>
      <c r="G2" s="105"/>
    </row>
    <row r="3" spans="1:12" s="19" customFormat="1">
      <c r="A3" s="128" t="str">
        <f>list1!B1</f>
        <v>XV открытого городского турнира 
по бадминтону «Кубок КемГУ»</v>
      </c>
      <c r="B3" s="128"/>
      <c r="C3" s="128"/>
      <c r="D3" s="128"/>
      <c r="E3" s="128"/>
      <c r="F3" s="128"/>
      <c r="G3" s="106"/>
      <c r="L3" s="25"/>
    </row>
    <row r="4" spans="1:12" s="19" customFormat="1" ht="15" customHeight="1">
      <c r="A4" s="129" t="s">
        <v>0</v>
      </c>
      <c r="B4" s="129"/>
      <c r="C4" s="129"/>
      <c r="D4" s="129"/>
      <c r="E4" s="129"/>
      <c r="F4" s="129"/>
      <c r="G4" s="107"/>
    </row>
    <row r="5" spans="1:12" s="25" customFormat="1" ht="12.75" customHeight="1">
      <c r="D5" s="130"/>
      <c r="E5" s="130"/>
      <c r="F5" s="130"/>
      <c r="G5" s="23"/>
    </row>
    <row r="6" spans="1:12" s="19" customFormat="1" ht="12.75" customHeight="1">
      <c r="B6" s="108" t="s">
        <v>6</v>
      </c>
      <c r="C6" s="103" t="str">
        <f>list1!B3</f>
        <v>14-16.01.2022</v>
      </c>
      <c r="D6" s="106"/>
      <c r="E6" s="109" t="s">
        <v>5</v>
      </c>
      <c r="F6" s="102" t="str">
        <f>list1!B2</f>
        <v>Кемерово</v>
      </c>
    </row>
    <row r="7" spans="1:12" s="19" customFormat="1" ht="12.75" customHeight="1">
      <c r="A7" s="110"/>
      <c r="B7" s="102"/>
      <c r="C7" s="104"/>
      <c r="D7" s="109"/>
      <c r="E7" s="109"/>
      <c r="F7" s="104"/>
      <c r="G7" s="111"/>
    </row>
    <row r="8" spans="1:12" s="22" customFormat="1" ht="33.6" customHeight="1">
      <c r="A8" s="112" t="s">
        <v>265</v>
      </c>
      <c r="B8" s="112" t="s">
        <v>266</v>
      </c>
      <c r="C8" s="112" t="s">
        <v>5</v>
      </c>
      <c r="D8" s="112" t="s">
        <v>267</v>
      </c>
      <c r="E8" s="112" t="s">
        <v>268</v>
      </c>
      <c r="F8" s="112" t="s">
        <v>269</v>
      </c>
    </row>
    <row r="9" spans="1:12" ht="15" customHeight="1">
      <c r="A9" s="123">
        <v>1</v>
      </c>
      <c r="B9" s="114" t="s">
        <v>99</v>
      </c>
      <c r="C9" s="115" t="s">
        <v>11</v>
      </c>
      <c r="D9" s="116" t="s">
        <v>270</v>
      </c>
      <c r="E9" s="117">
        <v>2002</v>
      </c>
      <c r="F9" s="113"/>
    </row>
    <row r="10" spans="1:12" ht="15" customHeight="1">
      <c r="A10" s="123">
        <v>2</v>
      </c>
      <c r="B10" s="114" t="s">
        <v>75</v>
      </c>
      <c r="C10" s="115" t="s">
        <v>11</v>
      </c>
      <c r="D10" s="116" t="s">
        <v>270</v>
      </c>
      <c r="E10" s="117">
        <v>2000</v>
      </c>
      <c r="F10" s="113"/>
    </row>
    <row r="11" spans="1:12" ht="15" customHeight="1">
      <c r="A11" s="123">
        <v>3</v>
      </c>
      <c r="B11" s="114" t="s">
        <v>271</v>
      </c>
      <c r="C11" s="115" t="s">
        <v>11</v>
      </c>
      <c r="D11" s="115" t="s">
        <v>272</v>
      </c>
      <c r="E11" s="117">
        <v>2000</v>
      </c>
      <c r="F11" s="113"/>
    </row>
    <row r="12" spans="1:12" ht="15" customHeight="1">
      <c r="A12" s="123">
        <v>4</v>
      </c>
      <c r="B12" s="114" t="s">
        <v>67</v>
      </c>
      <c r="C12" s="115" t="s">
        <v>11</v>
      </c>
      <c r="D12" s="115" t="s">
        <v>270</v>
      </c>
      <c r="E12" s="117">
        <v>2006</v>
      </c>
      <c r="F12" s="113"/>
    </row>
    <row r="13" spans="1:12" ht="15" customHeight="1">
      <c r="A13" s="123">
        <v>5</v>
      </c>
      <c r="B13" s="114" t="s">
        <v>39</v>
      </c>
      <c r="C13" s="115" t="s">
        <v>11</v>
      </c>
      <c r="D13" s="116" t="s">
        <v>270</v>
      </c>
      <c r="E13" s="117">
        <v>1985</v>
      </c>
      <c r="F13" s="113"/>
      <c r="G13" s="18"/>
    </row>
    <row r="14" spans="1:12" ht="15" customHeight="1">
      <c r="A14" s="123">
        <v>6</v>
      </c>
      <c r="B14" s="114" t="s">
        <v>42</v>
      </c>
      <c r="C14" s="115" t="s">
        <v>11</v>
      </c>
      <c r="D14" s="116" t="s">
        <v>295</v>
      </c>
      <c r="E14" s="117">
        <v>2010</v>
      </c>
      <c r="F14" s="113"/>
    </row>
    <row r="15" spans="1:12" ht="15" customHeight="1">
      <c r="A15" s="123">
        <v>7</v>
      </c>
      <c r="B15" s="114" t="s">
        <v>273</v>
      </c>
      <c r="C15" s="115" t="s">
        <v>11</v>
      </c>
      <c r="D15" s="116" t="s">
        <v>274</v>
      </c>
      <c r="E15" s="117">
        <v>1977</v>
      </c>
      <c r="F15" s="113"/>
    </row>
    <row r="16" spans="1:12" ht="15" customHeight="1">
      <c r="A16" s="123">
        <v>8</v>
      </c>
      <c r="B16" s="114" t="s">
        <v>275</v>
      </c>
      <c r="C16" s="115" t="s">
        <v>11</v>
      </c>
      <c r="D16" s="116" t="s">
        <v>274</v>
      </c>
      <c r="E16" s="117">
        <v>1995</v>
      </c>
      <c r="F16" s="113"/>
    </row>
    <row r="17" spans="1:6" ht="15" customHeight="1">
      <c r="A17" s="123">
        <v>9</v>
      </c>
      <c r="B17" s="114" t="s">
        <v>43</v>
      </c>
      <c r="C17" s="115" t="s">
        <v>11</v>
      </c>
      <c r="D17" s="116" t="s">
        <v>270</v>
      </c>
      <c r="E17" s="117">
        <v>1974</v>
      </c>
      <c r="F17" s="113"/>
    </row>
    <row r="18" spans="1:6" ht="15" customHeight="1">
      <c r="A18" s="123">
        <v>10</v>
      </c>
      <c r="B18" s="114" t="s">
        <v>93</v>
      </c>
      <c r="C18" s="115" t="s">
        <v>11</v>
      </c>
      <c r="D18" s="116" t="s">
        <v>270</v>
      </c>
      <c r="E18" s="117">
        <v>1986</v>
      </c>
      <c r="F18" s="113"/>
    </row>
    <row r="19" spans="1:6" ht="15" customHeight="1">
      <c r="A19" s="123">
        <v>11</v>
      </c>
      <c r="B19" s="114" t="s">
        <v>277</v>
      </c>
      <c r="C19" s="115" t="s">
        <v>11</v>
      </c>
      <c r="D19" s="116" t="s">
        <v>270</v>
      </c>
      <c r="E19" s="117"/>
      <c r="F19" s="113"/>
    </row>
    <row r="20" spans="1:6" ht="15" customHeight="1">
      <c r="A20" s="123">
        <v>12</v>
      </c>
      <c r="B20" s="114" t="s">
        <v>222</v>
      </c>
      <c r="C20" s="115" t="s">
        <v>11</v>
      </c>
      <c r="D20" s="115" t="s">
        <v>272</v>
      </c>
      <c r="E20" s="117">
        <v>2000</v>
      </c>
      <c r="F20" s="113"/>
    </row>
    <row r="21" spans="1:6" ht="15" customHeight="1">
      <c r="A21" s="123">
        <v>13</v>
      </c>
      <c r="B21" s="114" t="s">
        <v>49</v>
      </c>
      <c r="C21" s="115" t="s">
        <v>11</v>
      </c>
      <c r="D21" s="116" t="s">
        <v>270</v>
      </c>
      <c r="E21" s="117">
        <v>2001</v>
      </c>
      <c r="F21" s="113"/>
    </row>
    <row r="22" spans="1:6" ht="15" customHeight="1">
      <c r="A22" s="123">
        <v>14</v>
      </c>
      <c r="B22" s="114" t="s">
        <v>100</v>
      </c>
      <c r="C22" s="115" t="s">
        <v>11</v>
      </c>
      <c r="D22" s="115" t="s">
        <v>270</v>
      </c>
      <c r="E22" s="117">
        <v>2004</v>
      </c>
      <c r="F22" s="113"/>
    </row>
    <row r="23" spans="1:6" ht="15" customHeight="1">
      <c r="A23" s="123">
        <v>15</v>
      </c>
      <c r="B23" s="114" t="s">
        <v>278</v>
      </c>
      <c r="C23" s="115" t="s">
        <v>11</v>
      </c>
      <c r="D23" s="116" t="s">
        <v>270</v>
      </c>
      <c r="E23" s="117">
        <v>1956</v>
      </c>
      <c r="F23" s="113"/>
    </row>
    <row r="24" spans="1:6" ht="15" customHeight="1">
      <c r="A24" s="123">
        <v>16</v>
      </c>
      <c r="B24" s="114" t="s">
        <v>41</v>
      </c>
      <c r="C24" s="115" t="s">
        <v>11</v>
      </c>
      <c r="D24" s="116" t="s">
        <v>270</v>
      </c>
      <c r="E24" s="117">
        <v>1951</v>
      </c>
      <c r="F24" s="113"/>
    </row>
    <row r="25" spans="1:6" ht="15" customHeight="1">
      <c r="A25" s="123">
        <v>17</v>
      </c>
      <c r="B25" s="114" t="s">
        <v>81</v>
      </c>
      <c r="C25" s="115" t="s">
        <v>11</v>
      </c>
      <c r="D25" s="116" t="s">
        <v>272</v>
      </c>
      <c r="E25" s="117">
        <v>1994</v>
      </c>
      <c r="F25" s="113"/>
    </row>
    <row r="26" spans="1:6" ht="15" customHeight="1">
      <c r="A26" s="123">
        <v>18</v>
      </c>
      <c r="B26" s="114" t="s">
        <v>70</v>
      </c>
      <c r="C26" s="115" t="s">
        <v>11</v>
      </c>
      <c r="D26" s="116" t="s">
        <v>272</v>
      </c>
      <c r="E26" s="117">
        <v>1998</v>
      </c>
      <c r="F26" s="113"/>
    </row>
    <row r="27" spans="1:6" ht="15" customHeight="1">
      <c r="A27" s="123">
        <v>19</v>
      </c>
      <c r="B27" s="114" t="s">
        <v>290</v>
      </c>
      <c r="C27" s="124" t="s">
        <v>294</v>
      </c>
      <c r="D27" s="116" t="s">
        <v>276</v>
      </c>
      <c r="E27" s="117"/>
      <c r="F27" s="113"/>
    </row>
    <row r="28" spans="1:6" ht="15" customHeight="1">
      <c r="A28" s="123">
        <v>20</v>
      </c>
      <c r="B28" s="114" t="s">
        <v>279</v>
      </c>
      <c r="C28" s="115" t="s">
        <v>11</v>
      </c>
      <c r="D28" s="117" t="s">
        <v>274</v>
      </c>
      <c r="E28" s="117">
        <v>1984</v>
      </c>
      <c r="F28" s="113"/>
    </row>
    <row r="29" spans="1:6" ht="15" customHeight="1">
      <c r="A29" s="123">
        <v>21</v>
      </c>
      <c r="B29" s="114" t="s">
        <v>280</v>
      </c>
      <c r="C29" s="115" t="s">
        <v>11</v>
      </c>
      <c r="D29" s="116" t="s">
        <v>270</v>
      </c>
      <c r="E29" s="117">
        <v>1978</v>
      </c>
      <c r="F29" s="113"/>
    </row>
    <row r="30" spans="1:6" ht="15" customHeight="1">
      <c r="A30" s="123">
        <v>22</v>
      </c>
      <c r="B30" s="114" t="s">
        <v>97</v>
      </c>
      <c r="C30" s="115" t="s">
        <v>11</v>
      </c>
      <c r="D30" s="116" t="s">
        <v>270</v>
      </c>
      <c r="E30" s="117"/>
      <c r="F30" s="113"/>
    </row>
    <row r="31" spans="1:6" ht="15" customHeight="1">
      <c r="A31" s="123">
        <v>23</v>
      </c>
      <c r="B31" s="114" t="s">
        <v>104</v>
      </c>
      <c r="C31" s="115" t="s">
        <v>11</v>
      </c>
      <c r="D31" s="116" t="s">
        <v>276</v>
      </c>
      <c r="E31" s="117">
        <v>1997</v>
      </c>
      <c r="F31" s="113"/>
    </row>
    <row r="32" spans="1:6" ht="15" customHeight="1">
      <c r="A32" s="123">
        <v>24</v>
      </c>
      <c r="B32" s="114" t="s">
        <v>281</v>
      </c>
      <c r="C32" s="115" t="s">
        <v>11</v>
      </c>
      <c r="D32" s="116" t="s">
        <v>276</v>
      </c>
      <c r="E32" s="117">
        <v>1992</v>
      </c>
      <c r="F32" s="113"/>
    </row>
    <row r="33" spans="1:6" ht="15" customHeight="1">
      <c r="A33" s="123">
        <v>25</v>
      </c>
      <c r="B33" s="114" t="s">
        <v>50</v>
      </c>
      <c r="C33" s="115" t="s">
        <v>11</v>
      </c>
      <c r="D33" s="116" t="s">
        <v>272</v>
      </c>
      <c r="E33" s="117">
        <v>1971</v>
      </c>
      <c r="F33" s="113"/>
    </row>
    <row r="34" spans="1:6" ht="15" customHeight="1">
      <c r="A34" s="123">
        <v>26</v>
      </c>
      <c r="B34" s="114" t="s">
        <v>38</v>
      </c>
      <c r="C34" s="115" t="s">
        <v>11</v>
      </c>
      <c r="D34" s="116" t="s">
        <v>270</v>
      </c>
      <c r="E34" s="117">
        <v>1973</v>
      </c>
      <c r="F34" s="113"/>
    </row>
    <row r="35" spans="1:6" ht="15" customHeight="1">
      <c r="A35" s="123">
        <v>27</v>
      </c>
      <c r="B35" s="114" t="s">
        <v>282</v>
      </c>
      <c r="C35" s="115" t="s">
        <v>11</v>
      </c>
      <c r="D35" s="116" t="s">
        <v>270</v>
      </c>
      <c r="E35" s="117">
        <v>1972</v>
      </c>
      <c r="F35" s="113"/>
    </row>
    <row r="36" spans="1:6" ht="15" customHeight="1">
      <c r="A36" s="123">
        <v>28</v>
      </c>
      <c r="B36" s="114" t="s">
        <v>102</v>
      </c>
      <c r="C36" s="115" t="s">
        <v>11</v>
      </c>
      <c r="D36" s="115" t="s">
        <v>270</v>
      </c>
      <c r="E36" s="117">
        <v>2008</v>
      </c>
      <c r="F36" s="113"/>
    </row>
    <row r="37" spans="1:6" ht="15" customHeight="1">
      <c r="A37" s="123">
        <v>29</v>
      </c>
      <c r="B37" s="114" t="s">
        <v>48</v>
      </c>
      <c r="C37" s="115" t="s">
        <v>11</v>
      </c>
      <c r="D37" s="116" t="s">
        <v>276</v>
      </c>
      <c r="E37" s="117">
        <v>1992</v>
      </c>
      <c r="F37" s="113"/>
    </row>
    <row r="38" spans="1:6" ht="15" customHeight="1">
      <c r="A38" s="123">
        <v>30</v>
      </c>
      <c r="B38" s="114" t="s">
        <v>283</v>
      </c>
      <c r="C38" s="115" t="s">
        <v>11</v>
      </c>
      <c r="D38" s="116" t="s">
        <v>270</v>
      </c>
      <c r="E38" s="117">
        <v>1984</v>
      </c>
      <c r="F38" s="113"/>
    </row>
    <row r="39" spans="1:6" ht="15" customHeight="1">
      <c r="A39" s="123">
        <v>31</v>
      </c>
      <c r="B39" s="114" t="s">
        <v>91</v>
      </c>
      <c r="C39" s="115" t="s">
        <v>11</v>
      </c>
      <c r="D39" s="116" t="s">
        <v>272</v>
      </c>
      <c r="E39" s="117">
        <v>1970</v>
      </c>
      <c r="F39" s="113"/>
    </row>
    <row r="40" spans="1:6" ht="15" customHeight="1">
      <c r="A40" s="123">
        <v>32</v>
      </c>
      <c r="B40" s="114" t="s">
        <v>284</v>
      </c>
      <c r="C40" s="115" t="s">
        <v>11</v>
      </c>
      <c r="D40" s="116" t="s">
        <v>270</v>
      </c>
      <c r="E40" s="117">
        <v>1996</v>
      </c>
      <c r="F40" s="113"/>
    </row>
    <row r="41" spans="1:6" ht="15" customHeight="1">
      <c r="A41" s="123">
        <v>33</v>
      </c>
      <c r="B41" s="114" t="s">
        <v>291</v>
      </c>
      <c r="C41" s="115" t="s">
        <v>11</v>
      </c>
      <c r="D41" s="116" t="s">
        <v>270</v>
      </c>
      <c r="E41" s="117">
        <v>1981</v>
      </c>
      <c r="F41" s="113"/>
    </row>
    <row r="42" spans="1:6" ht="15" customHeight="1">
      <c r="A42" s="123">
        <v>34</v>
      </c>
      <c r="B42" s="114" t="s">
        <v>61</v>
      </c>
      <c r="C42" s="115" t="s">
        <v>11</v>
      </c>
      <c r="D42" s="115" t="s">
        <v>270</v>
      </c>
      <c r="E42" s="117">
        <v>1996</v>
      </c>
      <c r="F42" s="113"/>
    </row>
    <row r="43" spans="1:6" ht="15" customHeight="1">
      <c r="A43" s="123">
        <v>35</v>
      </c>
      <c r="B43" s="114" t="s">
        <v>72</v>
      </c>
      <c r="C43" s="124" t="s">
        <v>294</v>
      </c>
      <c r="D43" s="124" t="s">
        <v>272</v>
      </c>
      <c r="E43" s="117"/>
      <c r="F43" s="113"/>
    </row>
    <row r="44" spans="1:6" ht="15" customHeight="1">
      <c r="A44" s="123">
        <v>36</v>
      </c>
      <c r="B44" s="114" t="s">
        <v>92</v>
      </c>
      <c r="C44" s="115" t="s">
        <v>11</v>
      </c>
      <c r="D44" s="116" t="s">
        <v>270</v>
      </c>
      <c r="E44" s="117"/>
      <c r="F44" s="113"/>
    </row>
    <row r="45" spans="1:6" ht="15" customHeight="1">
      <c r="A45" s="123">
        <v>37</v>
      </c>
      <c r="B45" s="114" t="s">
        <v>68</v>
      </c>
      <c r="C45" s="115" t="s">
        <v>11</v>
      </c>
      <c r="D45" s="115" t="s">
        <v>270</v>
      </c>
      <c r="E45" s="117">
        <v>2009</v>
      </c>
      <c r="F45" s="113"/>
    </row>
    <row r="46" spans="1:6" ht="15" customHeight="1">
      <c r="A46" s="123">
        <v>38</v>
      </c>
      <c r="B46" s="114" t="s">
        <v>62</v>
      </c>
      <c r="C46" s="115" t="s">
        <v>11</v>
      </c>
      <c r="D46" s="115" t="s">
        <v>270</v>
      </c>
      <c r="E46" s="117">
        <v>2003</v>
      </c>
      <c r="F46" s="113"/>
    </row>
    <row r="47" spans="1:6" ht="15" customHeight="1">
      <c r="A47" s="123">
        <v>39</v>
      </c>
      <c r="B47" s="114" t="s">
        <v>65</v>
      </c>
      <c r="C47" s="115" t="s">
        <v>11</v>
      </c>
      <c r="D47" s="116" t="s">
        <v>270</v>
      </c>
      <c r="E47" s="117">
        <v>1948</v>
      </c>
      <c r="F47" s="113"/>
    </row>
    <row r="48" spans="1:6" ht="15" customHeight="1">
      <c r="A48" s="123">
        <v>40</v>
      </c>
      <c r="B48" s="114" t="s">
        <v>285</v>
      </c>
      <c r="C48" s="115" t="s">
        <v>11</v>
      </c>
      <c r="D48" s="115" t="s">
        <v>270</v>
      </c>
      <c r="E48" s="117">
        <v>2000</v>
      </c>
      <c r="F48" s="113"/>
    </row>
    <row r="49" spans="1:6" ht="15" customHeight="1">
      <c r="A49" s="123">
        <v>41</v>
      </c>
      <c r="B49" s="114" t="s">
        <v>286</v>
      </c>
      <c r="C49" s="115" t="s">
        <v>11</v>
      </c>
      <c r="D49" s="115" t="s">
        <v>270</v>
      </c>
      <c r="E49" s="117">
        <v>1962</v>
      </c>
      <c r="F49" s="113"/>
    </row>
    <row r="50" spans="1:6" ht="15" customHeight="1">
      <c r="A50" s="123">
        <v>42</v>
      </c>
      <c r="B50" s="114" t="s">
        <v>287</v>
      </c>
      <c r="C50" s="115" t="s">
        <v>11</v>
      </c>
      <c r="D50" s="115" t="s">
        <v>272</v>
      </c>
      <c r="E50" s="117">
        <v>2001</v>
      </c>
      <c r="F50" s="113"/>
    </row>
    <row r="51" spans="1:6" ht="15" customHeight="1">
      <c r="A51" s="123">
        <v>43</v>
      </c>
      <c r="B51" s="114" t="s">
        <v>37</v>
      </c>
      <c r="C51" s="115" t="s">
        <v>11</v>
      </c>
      <c r="D51" s="116" t="s">
        <v>274</v>
      </c>
      <c r="E51" s="117">
        <v>1987</v>
      </c>
      <c r="F51" s="113"/>
    </row>
    <row r="52" spans="1:6" ht="15" customHeight="1">
      <c r="A52" s="123">
        <v>44</v>
      </c>
      <c r="B52" s="114" t="s">
        <v>292</v>
      </c>
      <c r="C52" s="115" t="s">
        <v>11</v>
      </c>
      <c r="D52" s="116" t="s">
        <v>270</v>
      </c>
      <c r="E52" s="117">
        <v>1986</v>
      </c>
      <c r="F52" s="113"/>
    </row>
    <row r="53" spans="1:6" ht="15" customHeight="1">
      <c r="A53" s="123">
        <v>45</v>
      </c>
      <c r="B53" s="114" t="s">
        <v>69</v>
      </c>
      <c r="C53" s="115" t="s">
        <v>11</v>
      </c>
      <c r="D53" s="116" t="s">
        <v>270</v>
      </c>
      <c r="E53" s="117">
        <v>2007</v>
      </c>
      <c r="F53" s="113"/>
    </row>
    <row r="54" spans="1:6" ht="15" customHeight="1">
      <c r="A54" s="123">
        <v>46</v>
      </c>
      <c r="B54" s="114" t="s">
        <v>71</v>
      </c>
      <c r="C54" s="124" t="s">
        <v>294</v>
      </c>
      <c r="D54" s="124" t="s">
        <v>274</v>
      </c>
      <c r="E54" s="117">
        <v>1990</v>
      </c>
      <c r="F54" s="113"/>
    </row>
    <row r="55" spans="1:6" ht="15" customHeight="1">
      <c r="A55" s="123">
        <v>47</v>
      </c>
      <c r="B55" s="114" t="s">
        <v>94</v>
      </c>
      <c r="C55" s="115" t="s">
        <v>11</v>
      </c>
      <c r="D55" s="116" t="s">
        <v>270</v>
      </c>
      <c r="E55" s="117">
        <v>1985</v>
      </c>
      <c r="F55" s="113"/>
    </row>
    <row r="56" spans="1:6" ht="15" customHeight="1">
      <c r="A56" s="123">
        <v>48</v>
      </c>
      <c r="B56" s="114" t="s">
        <v>44</v>
      </c>
      <c r="C56" s="115" t="s">
        <v>11</v>
      </c>
      <c r="D56" s="115" t="s">
        <v>270</v>
      </c>
      <c r="E56" s="117">
        <v>2009</v>
      </c>
      <c r="F56" s="113"/>
    </row>
    <row r="57" spans="1:6" ht="15" customHeight="1">
      <c r="A57" s="123">
        <v>49</v>
      </c>
      <c r="B57" s="114" t="s">
        <v>90</v>
      </c>
      <c r="C57" s="115" t="s">
        <v>11</v>
      </c>
      <c r="D57" s="116" t="s">
        <v>276</v>
      </c>
      <c r="E57" s="117">
        <v>1977</v>
      </c>
      <c r="F57" s="113"/>
    </row>
    <row r="58" spans="1:6" ht="15" customHeight="1">
      <c r="A58" s="123">
        <v>50</v>
      </c>
      <c r="B58" s="114" t="s">
        <v>51</v>
      </c>
      <c r="C58" s="115" t="s">
        <v>11</v>
      </c>
      <c r="D58" s="115" t="s">
        <v>270</v>
      </c>
      <c r="E58" s="117">
        <v>2013</v>
      </c>
      <c r="F58" s="113"/>
    </row>
    <row r="59" spans="1:6" ht="15" customHeight="1">
      <c r="A59" s="123">
        <v>51</v>
      </c>
      <c r="B59" s="114" t="s">
        <v>107</v>
      </c>
      <c r="C59" s="115" t="s">
        <v>11</v>
      </c>
      <c r="D59" s="116" t="s">
        <v>270</v>
      </c>
      <c r="E59" s="117">
        <v>1987</v>
      </c>
      <c r="F59" s="113"/>
    </row>
    <row r="60" spans="1:6" ht="15" customHeight="1">
      <c r="A60" s="123">
        <v>52</v>
      </c>
      <c r="B60" s="114" t="s">
        <v>185</v>
      </c>
      <c r="C60" s="115" t="s">
        <v>11</v>
      </c>
      <c r="D60" s="116" t="s">
        <v>272</v>
      </c>
      <c r="E60" s="117">
        <v>2000</v>
      </c>
      <c r="F60" s="113"/>
    </row>
    <row r="61" spans="1:6" ht="15" customHeight="1">
      <c r="A61" s="123">
        <v>53</v>
      </c>
      <c r="B61" s="114" t="s">
        <v>288</v>
      </c>
      <c r="C61" s="115" t="s">
        <v>11</v>
      </c>
      <c r="D61" s="116" t="s">
        <v>270</v>
      </c>
      <c r="E61" s="117">
        <v>1982</v>
      </c>
      <c r="F61" s="113"/>
    </row>
    <row r="62" spans="1:6" ht="15" customHeight="1">
      <c r="A62" s="123">
        <v>54</v>
      </c>
      <c r="B62" s="114" t="s">
        <v>66</v>
      </c>
      <c r="C62" s="115" t="s">
        <v>11</v>
      </c>
      <c r="D62" s="116" t="s">
        <v>296</v>
      </c>
      <c r="E62" s="117">
        <v>2006</v>
      </c>
      <c r="F62" s="113"/>
    </row>
    <row r="63" spans="1:6" ht="15" customHeight="1">
      <c r="A63" s="123">
        <v>55</v>
      </c>
      <c r="B63" s="114" t="s">
        <v>45</v>
      </c>
      <c r="C63" s="115" t="s">
        <v>11</v>
      </c>
      <c r="D63" s="115" t="s">
        <v>270</v>
      </c>
      <c r="E63" s="117">
        <v>1946</v>
      </c>
      <c r="F63" s="113"/>
    </row>
    <row r="64" spans="1:6" ht="15" customHeight="1">
      <c r="A64" s="123">
        <v>56</v>
      </c>
      <c r="B64" s="114" t="s">
        <v>47</v>
      </c>
      <c r="C64" s="115" t="s">
        <v>11</v>
      </c>
      <c r="D64" s="116" t="s">
        <v>270</v>
      </c>
      <c r="E64" s="117">
        <v>1967</v>
      </c>
      <c r="F64" s="113"/>
    </row>
    <row r="65" spans="1:6" ht="15" customHeight="1">
      <c r="A65" s="123">
        <v>57</v>
      </c>
      <c r="B65" s="114" t="s">
        <v>289</v>
      </c>
      <c r="C65" s="115" t="s">
        <v>11</v>
      </c>
      <c r="D65" s="116" t="s">
        <v>270</v>
      </c>
      <c r="E65" s="117">
        <v>2001</v>
      </c>
      <c r="F65" s="113"/>
    </row>
    <row r="66" spans="1:6" ht="15" customHeight="1">
      <c r="A66" s="123">
        <v>58</v>
      </c>
      <c r="B66" s="114" t="s">
        <v>175</v>
      </c>
      <c r="C66" s="115" t="s">
        <v>11</v>
      </c>
      <c r="D66" s="116" t="s">
        <v>272</v>
      </c>
      <c r="E66" s="117">
        <v>2000</v>
      </c>
      <c r="F66" s="113"/>
    </row>
    <row r="67" spans="1:6" ht="15" customHeight="1">
      <c r="A67" s="123">
        <v>59</v>
      </c>
      <c r="B67" s="114" t="s">
        <v>73</v>
      </c>
      <c r="C67" s="115" t="s">
        <v>11</v>
      </c>
      <c r="D67" s="116" t="s">
        <v>270</v>
      </c>
      <c r="E67" s="117">
        <v>1987</v>
      </c>
      <c r="F67" s="113"/>
    </row>
    <row r="68" spans="1:6" ht="15" customHeight="1">
      <c r="A68" s="123">
        <v>60</v>
      </c>
      <c r="B68" s="114" t="s">
        <v>46</v>
      </c>
      <c r="C68" s="115" t="s">
        <v>11</v>
      </c>
      <c r="D68" s="116" t="s">
        <v>270</v>
      </c>
      <c r="E68" s="117">
        <v>1987</v>
      </c>
      <c r="F68" s="113"/>
    </row>
    <row r="69" spans="1:6" ht="15" customHeight="1">
      <c r="A69" s="123">
        <v>61</v>
      </c>
      <c r="B69" s="114" t="s">
        <v>40</v>
      </c>
      <c r="C69" s="115" t="s">
        <v>11</v>
      </c>
      <c r="D69" s="116" t="s">
        <v>270</v>
      </c>
      <c r="E69" s="117">
        <v>1984</v>
      </c>
      <c r="F69" s="113"/>
    </row>
    <row r="70" spans="1:6" ht="15" customHeight="1">
      <c r="A70" s="123">
        <v>62</v>
      </c>
      <c r="B70" s="114" t="s">
        <v>63</v>
      </c>
      <c r="C70" s="115" t="s">
        <v>11</v>
      </c>
      <c r="D70" s="115" t="s">
        <v>270</v>
      </c>
      <c r="E70" s="117">
        <v>2003</v>
      </c>
      <c r="F70" s="113"/>
    </row>
    <row r="71" spans="1:6" ht="15" customHeight="1">
      <c r="A71" s="123">
        <v>63</v>
      </c>
      <c r="B71" s="114" t="s">
        <v>106</v>
      </c>
      <c r="C71" s="115" t="s">
        <v>11</v>
      </c>
      <c r="D71" s="116" t="s">
        <v>270</v>
      </c>
      <c r="E71" s="117">
        <v>1983</v>
      </c>
      <c r="F71" s="113"/>
    </row>
    <row r="72" spans="1:6" ht="15" customHeight="1">
      <c r="A72" s="123">
        <v>64</v>
      </c>
      <c r="B72" s="114" t="s">
        <v>98</v>
      </c>
      <c r="C72" s="115" t="s">
        <v>11</v>
      </c>
      <c r="D72" s="116" t="s">
        <v>295</v>
      </c>
      <c r="E72" s="117">
        <v>2008</v>
      </c>
      <c r="F72" s="113"/>
    </row>
    <row r="73" spans="1:6" ht="15" customHeight="1">
      <c r="A73" s="123">
        <v>65</v>
      </c>
      <c r="B73" s="114" t="s">
        <v>293</v>
      </c>
      <c r="C73" s="115" t="s">
        <v>11</v>
      </c>
      <c r="D73" s="116" t="s">
        <v>272</v>
      </c>
      <c r="E73" s="117">
        <v>1960</v>
      </c>
      <c r="F73" s="113"/>
    </row>
    <row r="74" spans="1:6" ht="15" customHeight="1">
      <c r="A74" s="123">
        <v>66</v>
      </c>
      <c r="B74" s="114" t="s">
        <v>121</v>
      </c>
      <c r="C74" s="115" t="s">
        <v>11</v>
      </c>
      <c r="D74" s="116" t="s">
        <v>270</v>
      </c>
      <c r="E74" s="117">
        <v>1983</v>
      </c>
      <c r="F74" s="113"/>
    </row>
    <row r="75" spans="1:6" ht="15" customHeight="1">
      <c r="A75" s="123">
        <v>67</v>
      </c>
      <c r="B75" s="114" t="s">
        <v>223</v>
      </c>
      <c r="C75" s="115" t="s">
        <v>11</v>
      </c>
      <c r="D75" s="115" t="s">
        <v>270</v>
      </c>
      <c r="E75" s="117">
        <v>1992</v>
      </c>
      <c r="F75" s="113"/>
    </row>
    <row r="76" spans="1:6" ht="15" customHeight="1">
      <c r="A76" s="123">
        <v>68</v>
      </c>
      <c r="B76" s="114" t="s">
        <v>76</v>
      </c>
      <c r="C76" s="115" t="s">
        <v>11</v>
      </c>
      <c r="D76" s="116" t="s">
        <v>270</v>
      </c>
      <c r="E76" s="117">
        <v>1985</v>
      </c>
      <c r="F76" s="113"/>
    </row>
    <row r="77" spans="1:6" ht="15" customHeight="1">
      <c r="A77" s="123">
        <v>69</v>
      </c>
      <c r="B77" s="114" t="s">
        <v>64</v>
      </c>
      <c r="C77" s="115" t="s">
        <v>11</v>
      </c>
      <c r="D77" s="116" t="s">
        <v>270</v>
      </c>
      <c r="E77" s="117">
        <v>2007</v>
      </c>
      <c r="F77" s="113"/>
    </row>
    <row r="78" spans="1:6" ht="15" customHeight="1">
      <c r="A78" s="123">
        <v>70</v>
      </c>
      <c r="B78" s="114"/>
      <c r="C78" s="115"/>
      <c r="D78" s="116"/>
      <c r="E78" s="117"/>
      <c r="F78" s="113"/>
    </row>
    <row r="79" spans="1:6" ht="15" customHeight="1">
      <c r="A79" s="123">
        <v>71</v>
      </c>
      <c r="B79" s="119"/>
      <c r="C79" s="115"/>
      <c r="D79" s="115"/>
      <c r="E79" s="115"/>
      <c r="F79" s="113"/>
    </row>
    <row r="80" spans="1:6" ht="15" customHeight="1">
      <c r="A80" s="113">
        <v>72</v>
      </c>
      <c r="B80" s="114"/>
      <c r="C80" s="115"/>
      <c r="D80" s="116"/>
      <c r="E80" s="117"/>
      <c r="F80" s="113"/>
    </row>
    <row r="81" spans="1:6" ht="15" customHeight="1">
      <c r="A81" s="113">
        <v>73</v>
      </c>
      <c r="B81" s="114"/>
      <c r="C81" s="115"/>
      <c r="D81" s="116"/>
      <c r="E81" s="117"/>
      <c r="F81" s="113"/>
    </row>
    <row r="82" spans="1:6" ht="15" customHeight="1">
      <c r="A82" s="113">
        <v>74</v>
      </c>
      <c r="B82" s="114"/>
      <c r="C82" s="115"/>
      <c r="D82" s="116"/>
      <c r="E82" s="117"/>
      <c r="F82" s="113"/>
    </row>
    <row r="83" spans="1:6" ht="15" customHeight="1">
      <c r="A83" s="113">
        <v>75</v>
      </c>
      <c r="B83" s="114"/>
      <c r="C83" s="115"/>
      <c r="D83" s="116"/>
      <c r="E83" s="117"/>
      <c r="F83" s="113"/>
    </row>
    <row r="84" spans="1:6" ht="15" customHeight="1">
      <c r="A84" s="113">
        <v>76</v>
      </c>
      <c r="B84" s="114"/>
      <c r="C84" s="115"/>
      <c r="D84" s="116"/>
      <c r="E84" s="117"/>
      <c r="F84" s="113"/>
    </row>
    <row r="85" spans="1:6" ht="15" customHeight="1">
      <c r="A85" s="113">
        <v>77</v>
      </c>
      <c r="B85" s="114"/>
      <c r="C85" s="115"/>
      <c r="D85" s="116"/>
      <c r="E85" s="117"/>
      <c r="F85" s="113"/>
    </row>
    <row r="86" spans="1:6" ht="15" customHeight="1">
      <c r="A86" s="113">
        <v>78</v>
      </c>
      <c r="B86" s="114"/>
      <c r="C86" s="115"/>
      <c r="D86" s="116"/>
      <c r="E86" s="117"/>
      <c r="F86" s="113"/>
    </row>
    <row r="87" spans="1:6" ht="15" customHeight="1">
      <c r="A87" s="113">
        <v>79</v>
      </c>
      <c r="B87" s="114"/>
      <c r="C87" s="115"/>
      <c r="D87" s="116"/>
      <c r="E87" s="117"/>
      <c r="F87" s="113"/>
    </row>
    <row r="88" spans="1:6" ht="15" customHeight="1">
      <c r="A88" s="113">
        <v>80</v>
      </c>
      <c r="B88" s="114"/>
      <c r="C88" s="115"/>
      <c r="D88" s="116"/>
      <c r="E88" s="117"/>
      <c r="F88" s="113"/>
    </row>
    <row r="89" spans="1:6" ht="15" customHeight="1">
      <c r="A89" s="113">
        <v>81</v>
      </c>
      <c r="B89" s="114"/>
      <c r="C89" s="115"/>
      <c r="D89" s="116"/>
      <c r="E89" s="117"/>
      <c r="F89" s="113"/>
    </row>
    <row r="90" spans="1:6" ht="15" customHeight="1">
      <c r="A90" s="113">
        <v>82</v>
      </c>
      <c r="B90" s="122"/>
      <c r="C90" s="115"/>
      <c r="D90" s="115"/>
      <c r="E90" s="115"/>
      <c r="F90" s="113"/>
    </row>
    <row r="91" spans="1:6" ht="15" customHeight="1">
      <c r="A91" s="113">
        <v>83</v>
      </c>
      <c r="B91" s="122"/>
      <c r="C91" s="115"/>
      <c r="D91" s="115"/>
      <c r="E91" s="115"/>
      <c r="F91" s="113"/>
    </row>
    <row r="92" spans="1:6" ht="15" customHeight="1">
      <c r="A92" s="113">
        <v>84</v>
      </c>
      <c r="B92" s="120"/>
      <c r="C92" s="115"/>
      <c r="D92" s="115"/>
      <c r="E92" s="115"/>
      <c r="F92" s="113"/>
    </row>
    <row r="93" spans="1:6" ht="15" customHeight="1">
      <c r="A93" s="113">
        <v>85</v>
      </c>
      <c r="B93" s="119"/>
      <c r="C93" s="115"/>
      <c r="D93" s="117"/>
      <c r="E93" s="117"/>
      <c r="F93" s="113"/>
    </row>
    <row r="94" spans="1:6" ht="15" customHeight="1">
      <c r="A94" s="113">
        <v>86</v>
      </c>
      <c r="B94" s="114"/>
      <c r="C94" s="115"/>
      <c r="D94" s="116"/>
      <c r="E94" s="117"/>
      <c r="F94" s="113"/>
    </row>
    <row r="95" spans="1:6" ht="15" customHeight="1">
      <c r="A95" s="113">
        <v>87</v>
      </c>
      <c r="B95" s="114"/>
      <c r="C95" s="115"/>
      <c r="D95" s="116"/>
      <c r="E95" s="117"/>
      <c r="F95" s="113"/>
    </row>
    <row r="96" spans="1:6" ht="15" customHeight="1">
      <c r="A96" s="113">
        <v>88</v>
      </c>
      <c r="B96" s="114"/>
      <c r="C96" s="115"/>
      <c r="D96" s="116"/>
      <c r="E96" s="115"/>
      <c r="F96" s="113"/>
    </row>
    <row r="97" spans="1:6" ht="15" customHeight="1">
      <c r="A97" s="113">
        <v>89</v>
      </c>
      <c r="B97" s="114"/>
      <c r="C97" s="115"/>
      <c r="D97" s="115"/>
      <c r="E97" s="115"/>
      <c r="F97" s="113"/>
    </row>
    <row r="98" spans="1:6" ht="15" customHeight="1">
      <c r="A98" s="113">
        <v>90</v>
      </c>
      <c r="B98" s="114"/>
      <c r="C98" s="115"/>
      <c r="D98" s="116"/>
      <c r="E98" s="117"/>
      <c r="F98" s="113"/>
    </row>
    <row r="99" spans="1:6" ht="15" customHeight="1"/>
    <row r="100" spans="1:6" ht="15" customHeight="1">
      <c r="A100" s="110" t="s">
        <v>1</v>
      </c>
      <c r="C100" s="125"/>
      <c r="D100" s="125"/>
      <c r="E100" s="126" t="s">
        <v>17</v>
      </c>
      <c r="F100" s="126"/>
    </row>
    <row r="101" spans="1:6" ht="15" customHeight="1"/>
    <row r="102" spans="1:6" ht="15" customHeight="1">
      <c r="A102" s="110" t="s">
        <v>16</v>
      </c>
      <c r="C102" s="125"/>
      <c r="D102" s="125"/>
      <c r="E102" s="126" t="s">
        <v>18</v>
      </c>
      <c r="F102" s="126"/>
    </row>
    <row r="103" spans="1:6" ht="15" customHeight="1"/>
    <row r="104" spans="1:6" ht="15" customHeight="1"/>
    <row r="105" spans="1:6" ht="15" customHeight="1"/>
    <row r="106" spans="1:6" ht="15" customHeight="1"/>
    <row r="107" spans="1:6" ht="15" customHeight="1"/>
    <row r="108" spans="1:6" ht="15" customHeight="1"/>
    <row r="109" spans="1:6" ht="15" customHeight="1"/>
    <row r="110" spans="1:6" ht="15" customHeight="1"/>
    <row r="111" spans="1:6" ht="15" customHeight="1"/>
    <row r="112" spans="1: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</sheetData>
  <sortState ref="B10:F77">
    <sortCondition ref="B10:B77"/>
  </sortState>
  <mergeCells count="8">
    <mergeCell ref="C102:D102"/>
    <mergeCell ref="E102:F102"/>
    <mergeCell ref="A1:F1"/>
    <mergeCell ref="A3:F3"/>
    <mergeCell ref="A4:F4"/>
    <mergeCell ref="D5:F5"/>
    <mergeCell ref="C100:D100"/>
    <mergeCell ref="E100:F10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5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topLeftCell="A4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list1!B1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list1!B2</f>
        <v>Кемерово</v>
      </c>
      <c r="D7" s="125"/>
      <c r="E7" s="125"/>
      <c r="H7" s="19" t="s">
        <v>6</v>
      </c>
      <c r="I7" s="19"/>
      <c r="J7" s="26"/>
      <c r="K7" s="157" t="str">
        <f>list1!B3</f>
        <v>14-16.01.2022</v>
      </c>
      <c r="L7" s="128"/>
      <c r="N7" s="25" t="s">
        <v>4</v>
      </c>
      <c r="O7" s="64" t="str">
        <f>list1!B5</f>
        <v>MS-1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34" t="str">
        <f>IF(VLOOKUP(A9,list1!$C$5:$D$20,2,FALSE)=0,"X",VLOOKUP(A9,list1!$C$5:$D$20,2,FALSE))</f>
        <v>Егоров Дмитрий</v>
      </c>
      <c r="C9" s="135"/>
      <c r="D9" s="35">
        <v>1</v>
      </c>
      <c r="E9" s="138" t="str">
        <f>B9</f>
        <v>Егоров Дмитрий</v>
      </c>
      <c r="F9" s="138"/>
      <c r="G9" s="36"/>
      <c r="H9" s="66"/>
      <c r="I9" s="66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IF(VLOOKUP(A10,list1!$C$5:$D$20,2,FALSE)=0,"X",VLOOKUP(A10,list1!$C$5:$D$20,2,FALSE))</f>
        <v>X</v>
      </c>
      <c r="C10" s="153"/>
      <c r="D10" s="39"/>
      <c r="E10" s="136"/>
      <c r="F10" s="147"/>
      <c r="G10" s="70">
        <v>13</v>
      </c>
      <c r="H10" s="138" t="str">
        <f>E9</f>
        <v>Егоров Дмитрий</v>
      </c>
      <c r="I10" s="138"/>
      <c r="J10" s="36"/>
      <c r="K10" s="66"/>
      <c r="L10" s="66"/>
      <c r="Q10" s="38"/>
      <c r="R10" s="38"/>
    </row>
    <row r="11" spans="1:18" s="16" customFormat="1" ht="15.95" customHeight="1">
      <c r="A11" s="34">
        <v>9</v>
      </c>
      <c r="B11" s="152" t="str">
        <f>IF(VLOOKUP(A11,list1!$C$5:$D$20,2,FALSE)=0,"X",VLOOKUP(A11,list1!$C$5:$D$20,2,FALSE))</f>
        <v>X</v>
      </c>
      <c r="C11" s="153"/>
      <c r="D11" s="35">
        <v>2</v>
      </c>
      <c r="E11" s="138" t="str">
        <f>B12</f>
        <v>Трубников Никита</v>
      </c>
      <c r="F11" s="138"/>
      <c r="G11" s="39"/>
      <c r="H11" s="136" t="s">
        <v>229</v>
      </c>
      <c r="I11" s="147"/>
      <c r="J11" s="36"/>
      <c r="K11" s="65"/>
      <c r="L11" s="38"/>
      <c r="P11" s="41"/>
      <c r="Q11" s="38"/>
      <c r="R11" s="38"/>
    </row>
    <row r="12" spans="1:18" s="16" customFormat="1" ht="15.95" customHeight="1">
      <c r="A12" s="34">
        <v>8</v>
      </c>
      <c r="B12" s="134" t="str">
        <f>IF(VLOOKUP(A12,list1!$C$5:$D$20,2,FALSE)=0,"X",VLOOKUP(A12,list1!$C$5:$D$20,2,FALSE))</f>
        <v>Трубников Никита</v>
      </c>
      <c r="C12" s="135"/>
      <c r="D12" s="39"/>
      <c r="E12" s="148"/>
      <c r="F12" s="137"/>
      <c r="G12" s="36"/>
      <c r="H12" s="75"/>
      <c r="I12" s="76"/>
      <c r="J12" s="68">
        <v>23</v>
      </c>
      <c r="K12" s="138" t="str">
        <f>H10</f>
        <v>Егоров Дмитрий</v>
      </c>
      <c r="L12" s="138"/>
      <c r="P12" s="38"/>
    </row>
    <row r="13" spans="1:18" s="16" customFormat="1" ht="15.95" customHeight="1">
      <c r="A13" s="34">
        <v>5</v>
      </c>
      <c r="B13" s="134" t="str">
        <f>IF(VLOOKUP(A13,list1!$C$5:$D$20,2,FALSE)=0,"X",VLOOKUP(A13,list1!$C$5:$D$20,2,FALSE))</f>
        <v>Мирзахметов Холмухоммад</v>
      </c>
      <c r="C13" s="135"/>
      <c r="D13" s="43">
        <v>3</v>
      </c>
      <c r="E13" s="138" t="str">
        <f>B13</f>
        <v>Мирзахметов Холмухоммад</v>
      </c>
      <c r="F13" s="138"/>
      <c r="G13" s="65"/>
      <c r="H13" s="75"/>
      <c r="I13" s="76"/>
      <c r="J13" s="44"/>
      <c r="K13" s="136" t="s">
        <v>239</v>
      </c>
      <c r="L13" s="147"/>
    </row>
    <row r="14" spans="1:18" s="16" customFormat="1" ht="15.95" customHeight="1">
      <c r="A14" s="34">
        <v>12</v>
      </c>
      <c r="B14" s="154" t="str">
        <f>IF(VLOOKUP(A14,list1!$C$5:$D$20,2,FALSE)=0,"X",VLOOKUP(A14,list1!$C$5:$D$20,2,FALSE))</f>
        <v>X</v>
      </c>
      <c r="C14" s="155"/>
      <c r="D14" s="39"/>
      <c r="E14" s="136"/>
      <c r="F14" s="147"/>
      <c r="G14" s="70">
        <v>14</v>
      </c>
      <c r="H14" s="138" t="str">
        <f>E13</f>
        <v>Мирзахметов Холмухоммад</v>
      </c>
      <c r="I14" s="142"/>
      <c r="J14" s="36"/>
      <c r="K14" s="75"/>
      <c r="L14" s="50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52" t="str">
        <f>IF(VLOOKUP(A15,list1!$C$5:$D$20,2,FALSE)=0,"X",VLOOKUP(A15,list1!$C$5:$D$20,2,FALSE))</f>
        <v>X</v>
      </c>
      <c r="C15" s="153"/>
      <c r="D15" s="35">
        <v>4</v>
      </c>
      <c r="E15" s="138" t="str">
        <f>B16</f>
        <v>Дуничев Николай</v>
      </c>
      <c r="F15" s="142"/>
      <c r="G15" s="36"/>
      <c r="H15" s="136" t="s">
        <v>226</v>
      </c>
      <c r="I15" s="137"/>
      <c r="J15" s="36"/>
      <c r="K15" s="75"/>
      <c r="L15" s="75"/>
      <c r="M15" s="44"/>
      <c r="N15" s="141"/>
      <c r="O15" s="141"/>
      <c r="P15" s="38"/>
    </row>
    <row r="16" spans="1:18" s="16" customFormat="1" ht="15.95" customHeight="1">
      <c r="A16" s="34">
        <v>4</v>
      </c>
      <c r="B16" s="134" t="str">
        <f>IF(VLOOKUP(A16,list1!$C$5:$D$20,2,FALSE)=0,"X",VLOOKUP(A16,list1!$C$5:$D$20,2,FALSE))</f>
        <v>Дуничев Николай</v>
      </c>
      <c r="C16" s="135"/>
      <c r="D16" s="39"/>
      <c r="E16" s="136"/>
      <c r="F16" s="137"/>
      <c r="G16" s="36"/>
      <c r="H16" s="75"/>
      <c r="I16" s="75"/>
      <c r="J16" s="36"/>
      <c r="K16" s="75"/>
      <c r="L16" s="50"/>
      <c r="M16" s="35">
        <v>32</v>
      </c>
      <c r="N16" s="138" t="str">
        <f>K20</f>
        <v>Павлов Виталий</v>
      </c>
      <c r="O16" s="138"/>
    </row>
    <row r="17" spans="1:29" s="16" customFormat="1" ht="15.95" customHeight="1">
      <c r="A17" s="34">
        <v>3</v>
      </c>
      <c r="B17" s="134" t="str">
        <f>IF(VLOOKUP(A17,list1!$C$5:$D$20,2,FALSE)=0,"X",VLOOKUP(A17,list1!$C$5:$D$20,2,FALSE))</f>
        <v>Павлов Виталий</v>
      </c>
      <c r="C17" s="135"/>
      <c r="D17" s="35">
        <v>5</v>
      </c>
      <c r="E17" s="138" t="str">
        <f>B17</f>
        <v>Павлов Виталий</v>
      </c>
      <c r="F17" s="138"/>
      <c r="G17" s="36"/>
      <c r="H17" s="75"/>
      <c r="I17" s="75"/>
      <c r="J17" s="36"/>
      <c r="K17" s="75"/>
      <c r="L17" s="75"/>
      <c r="M17" s="44"/>
      <c r="N17" s="143" t="s">
        <v>248</v>
      </c>
      <c r="O17" s="144"/>
    </row>
    <row r="18" spans="1:29" s="16" customFormat="1" ht="15.95" customHeight="1">
      <c r="A18" s="34">
        <v>14</v>
      </c>
      <c r="B18" s="152" t="str">
        <f>IF(VLOOKUP(A18,list1!$C$5:$D$20,2,FALSE)=0,"X",VLOOKUP(A18,list1!$C$5:$D$20,2,FALSE))</f>
        <v>X</v>
      </c>
      <c r="C18" s="153"/>
      <c r="D18" s="39"/>
      <c r="E18" s="136"/>
      <c r="F18" s="147"/>
      <c r="G18" s="70">
        <v>15</v>
      </c>
      <c r="H18" s="138" t="str">
        <f>E17</f>
        <v>Павлов Виталий</v>
      </c>
      <c r="I18" s="138"/>
      <c r="J18" s="36"/>
      <c r="K18" s="75"/>
      <c r="L18" s="75"/>
      <c r="M18" s="44"/>
      <c r="N18" s="38"/>
    </row>
    <row r="19" spans="1:29" s="16" customFormat="1" ht="15.95" customHeight="1">
      <c r="A19" s="34">
        <v>11</v>
      </c>
      <c r="B19" s="152" t="str">
        <f>IF(VLOOKUP(A19,list1!$C$5:$D$20,2,FALSE)=0,"X",VLOOKUP(A19,list1!$C$5:$D$20,2,FALSE))</f>
        <v>X</v>
      </c>
      <c r="C19" s="153"/>
      <c r="D19" s="35">
        <v>6</v>
      </c>
      <c r="E19" s="138" t="str">
        <f>B20</f>
        <v>Ратников Сергей</v>
      </c>
      <c r="F19" s="138"/>
      <c r="G19" s="39"/>
      <c r="H19" s="148" t="s">
        <v>224</v>
      </c>
      <c r="I19" s="147"/>
      <c r="J19" s="36"/>
      <c r="K19" s="75"/>
      <c r="L19" s="75"/>
      <c r="M19" s="44"/>
      <c r="N19" s="38"/>
    </row>
    <row r="20" spans="1:29" s="16" customFormat="1" ht="15.95" customHeight="1">
      <c r="A20" s="34">
        <v>6</v>
      </c>
      <c r="B20" s="134" t="str">
        <f>IF(VLOOKUP(A20,list1!$C$5:$D$20,2,FALSE)=0,"X",VLOOKUP(A20,list1!$C$5:$D$20,2,FALSE))</f>
        <v>Ратников Сергей</v>
      </c>
      <c r="C20" s="135"/>
      <c r="D20" s="39"/>
      <c r="E20" s="148"/>
      <c r="F20" s="137"/>
      <c r="G20" s="36"/>
      <c r="H20" s="75"/>
      <c r="I20" s="76"/>
      <c r="J20" s="68">
        <v>24</v>
      </c>
      <c r="K20" s="138" t="str">
        <f>H18</f>
        <v>Павлов Виталий</v>
      </c>
      <c r="L20" s="142"/>
      <c r="M20" s="44"/>
      <c r="N20" s="45"/>
    </row>
    <row r="21" spans="1:29" s="16" customFormat="1" ht="15.95" customHeight="1">
      <c r="A21" s="34">
        <v>7</v>
      </c>
      <c r="B21" s="134" t="str">
        <f>IF(VLOOKUP(A21,list1!$C$5:$D$20,2,FALSE)=0,"X",VLOOKUP(A21,list1!$C$5:$D$20,2,FALSE))</f>
        <v>Сатилханов Шухрат</v>
      </c>
      <c r="C21" s="135"/>
      <c r="D21" s="35">
        <v>7</v>
      </c>
      <c r="E21" s="138" t="str">
        <f>B21</f>
        <v>Сатилханов Шухрат</v>
      </c>
      <c r="F21" s="138"/>
      <c r="G21" s="36"/>
      <c r="H21" s="75"/>
      <c r="I21" s="76"/>
      <c r="J21" s="44"/>
      <c r="K21" s="148" t="s">
        <v>237</v>
      </c>
      <c r="L21" s="137"/>
      <c r="M21" s="36"/>
      <c r="N21" s="46"/>
      <c r="T21" s="36"/>
      <c r="U21" s="34"/>
      <c r="V21" s="66"/>
      <c r="W21" s="66"/>
      <c r="X21" s="36"/>
      <c r="Y21" s="65"/>
      <c r="Z21" s="65"/>
      <c r="AA21" s="36"/>
      <c r="AB21" s="38"/>
      <c r="AC21" s="38"/>
    </row>
    <row r="22" spans="1:29" s="16" customFormat="1" ht="15.95" customHeight="1">
      <c r="A22" s="34">
        <v>10</v>
      </c>
      <c r="B22" s="152" t="str">
        <f>IF(VLOOKUP(A22,list1!$C$5:$D$20,2,FALSE)=0,"X",VLOOKUP(A22,list1!$C$5:$D$20,2,FALSE))</f>
        <v>X</v>
      </c>
      <c r="C22" s="153"/>
      <c r="D22" s="39"/>
      <c r="E22" s="148"/>
      <c r="F22" s="147"/>
      <c r="G22" s="70">
        <v>16</v>
      </c>
      <c r="H22" s="138" t="str">
        <f>E23</f>
        <v>Михайлов Антон</v>
      </c>
      <c r="I22" s="142"/>
      <c r="J22" s="36"/>
      <c r="K22" s="38"/>
      <c r="M22" s="34"/>
    </row>
    <row r="23" spans="1:29" s="16" customFormat="1" ht="15.95" customHeight="1">
      <c r="A23" s="34">
        <v>15</v>
      </c>
      <c r="B23" s="152" t="str">
        <f>IF(VLOOKUP(A23,list1!$C$5:$D$20,2,FALSE)=0,"X",VLOOKUP(A23,list1!$C$5:$D$20,2,FALSE))</f>
        <v>X</v>
      </c>
      <c r="C23" s="153"/>
      <c r="D23" s="35">
        <v>8</v>
      </c>
      <c r="E23" s="138" t="str">
        <f>B24</f>
        <v>Михайлов Антон</v>
      </c>
      <c r="F23" s="142"/>
      <c r="G23" s="36"/>
      <c r="H23" s="148" t="s">
        <v>190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34" t="str">
        <f>IF(VLOOKUP(A24,list1!$C$5:$D$20,2,FALSE)=0,"X",VLOOKUP(A24,list1!$C$5:$D$20,2,FALSE))</f>
        <v>Михайлов Антон</v>
      </c>
      <c r="C24" s="135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52"/>
      <c r="C25" s="52"/>
      <c r="D25" s="36"/>
      <c r="E25" s="65"/>
      <c r="F25" s="65"/>
      <c r="G25" s="36">
        <v>-23</v>
      </c>
      <c r="H25" s="134" t="str">
        <f>IF(K12=H10,H14,H10)</f>
        <v>Мирзахметов Холмухоммад</v>
      </c>
      <c r="I25" s="135"/>
      <c r="J25" s="35">
        <v>31</v>
      </c>
      <c r="K25" s="138" t="str">
        <f>H26</f>
        <v>Михайлов Антон</v>
      </c>
      <c r="L25" s="138"/>
      <c r="M25" s="139" t="s">
        <v>3</v>
      </c>
      <c r="N25" s="139"/>
    </row>
    <row r="26" spans="1:29" s="16" customFormat="1" ht="15.95" customHeight="1">
      <c r="A26" s="34"/>
      <c r="B26" s="52"/>
      <c r="C26" s="52"/>
      <c r="D26" s="36"/>
      <c r="E26" s="65"/>
      <c r="F26" s="65"/>
      <c r="G26" s="34">
        <v>-24</v>
      </c>
      <c r="H26" s="134" t="str">
        <f>IF(K20=H18,H22,H18)</f>
        <v>Михайлов Антон</v>
      </c>
      <c r="I26" s="135"/>
      <c r="J26" s="39"/>
      <c r="K26" s="143" t="s">
        <v>247</v>
      </c>
      <c r="L26" s="144"/>
      <c r="M26" s="139"/>
      <c r="N26" s="139"/>
    </row>
    <row r="27" spans="1:29" s="16" customFormat="1" ht="15.95" customHeight="1">
      <c r="A27" s="34"/>
      <c r="B27" s="52"/>
      <c r="C27" s="52"/>
      <c r="D27" s="36"/>
      <c r="E27" s="65"/>
      <c r="F27" s="65"/>
      <c r="G27" s="36"/>
      <c r="H27" s="38"/>
      <c r="I27" s="38"/>
      <c r="J27" s="34"/>
      <c r="K27" s="66"/>
      <c r="L27" s="66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Трубников Никита</v>
      </c>
      <c r="C28" s="150"/>
      <c r="D28" s="68">
        <v>21</v>
      </c>
      <c r="E28" s="131" t="str">
        <f>B29</f>
        <v>Дуничев Николай</v>
      </c>
      <c r="F28" s="131"/>
      <c r="G28" s="36"/>
      <c r="H28" s="38"/>
      <c r="I28" s="38"/>
      <c r="J28" s="38"/>
      <c r="K28" s="66"/>
      <c r="L28" s="66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Дуничев Николай</v>
      </c>
      <c r="C29" s="150"/>
      <c r="D29" s="39"/>
      <c r="E29" s="136" t="s">
        <v>233</v>
      </c>
      <c r="F29" s="137"/>
      <c r="G29" s="35">
        <v>30</v>
      </c>
      <c r="H29" s="138" t="str">
        <f>E28</f>
        <v>Дуничев Николай</v>
      </c>
      <c r="I29" s="138"/>
      <c r="J29" s="141" t="s">
        <v>7</v>
      </c>
      <c r="K29" s="141"/>
      <c r="L29" s="66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Ратников Сергей</v>
      </c>
      <c r="C30" s="150"/>
      <c r="D30" s="68">
        <v>22</v>
      </c>
      <c r="E30" s="142" t="str">
        <f>B30</f>
        <v>Ратников Сергей</v>
      </c>
      <c r="F30" s="151"/>
      <c r="G30" s="44"/>
      <c r="H30" s="136" t="s">
        <v>245</v>
      </c>
      <c r="I30" s="137"/>
      <c r="J30" s="141"/>
      <c r="K30" s="141"/>
      <c r="L30" s="66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Сатилханов Шухрат</v>
      </c>
      <c r="C31" s="150"/>
      <c r="D31" s="39"/>
      <c r="E31" s="148" t="s">
        <v>235</v>
      </c>
      <c r="F31" s="137"/>
      <c r="G31" s="36"/>
      <c r="H31" s="66"/>
      <c r="I31" s="66"/>
      <c r="J31" s="38"/>
      <c r="K31" s="66"/>
      <c r="L31" s="66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66"/>
      <c r="L32" s="66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Трубников Никита</v>
      </c>
      <c r="C33" s="150"/>
      <c r="D33" s="72">
        <v>29</v>
      </c>
      <c r="E33" s="138" t="str">
        <f>B34</f>
        <v>Сатилханов Шухрат</v>
      </c>
      <c r="F33" s="138"/>
      <c r="G33" s="139" t="s">
        <v>8</v>
      </c>
      <c r="H33" s="139"/>
      <c r="K33" s="66"/>
      <c r="L33" s="66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Сатилханов Шухрат</v>
      </c>
      <c r="C34" s="150"/>
      <c r="D34" s="39"/>
      <c r="E34" s="136" t="s">
        <v>244</v>
      </c>
      <c r="F34" s="137"/>
      <c r="G34" s="139"/>
      <c r="H34" s="139"/>
      <c r="K34" s="66"/>
      <c r="L34" s="66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65"/>
      <c r="F35" s="65"/>
      <c r="G35" s="36"/>
      <c r="H35" s="38"/>
      <c r="I35" s="38"/>
      <c r="J35" s="34"/>
      <c r="K35" s="66"/>
      <c r="L35" s="66"/>
      <c r="M35" s="36"/>
      <c r="N35" s="48"/>
      <c r="O35" s="48"/>
    </row>
    <row r="36" spans="1:32" s="16" customFormat="1" ht="15.95" customHeight="1">
      <c r="A36" s="34">
        <v>-1</v>
      </c>
      <c r="B36" s="134" t="str">
        <f>IF(E9=B9,B10,B9)</f>
        <v>X</v>
      </c>
      <c r="C36" s="135"/>
      <c r="D36" s="36">
        <v>9</v>
      </c>
      <c r="E36" s="140"/>
      <c r="F36" s="140"/>
      <c r="G36" s="34"/>
      <c r="J36" s="34"/>
      <c r="M36" s="34"/>
    </row>
    <row r="37" spans="1:32" s="16" customFormat="1" ht="15.95" customHeight="1">
      <c r="A37" s="34">
        <v>-2</v>
      </c>
      <c r="B37" s="134" t="str">
        <f>IF(E11=B11,B12,B11)</f>
        <v>X</v>
      </c>
      <c r="C37" s="135"/>
      <c r="D37" s="39"/>
      <c r="E37" s="136"/>
      <c r="F37" s="147"/>
      <c r="G37" s="35">
        <v>19</v>
      </c>
      <c r="H37" s="138"/>
      <c r="I37" s="138"/>
      <c r="J37" s="36"/>
      <c r="K37" s="66"/>
      <c r="L37" s="66"/>
      <c r="M37" s="36"/>
      <c r="N37" s="38"/>
    </row>
    <row r="38" spans="1:32" s="16" customFormat="1" ht="15.95" customHeight="1">
      <c r="A38" s="34">
        <v>-3</v>
      </c>
      <c r="B38" s="134" t="str">
        <f>IF(E13=B13,B14,B13)</f>
        <v>X</v>
      </c>
      <c r="C38" s="135"/>
      <c r="D38" s="35">
        <v>10</v>
      </c>
      <c r="E38" s="145"/>
      <c r="F38" s="146"/>
      <c r="G38" s="53"/>
      <c r="H38" s="148"/>
      <c r="I38" s="147"/>
      <c r="J38" s="36"/>
      <c r="K38" s="65"/>
      <c r="L38" s="38"/>
      <c r="M38" s="36"/>
      <c r="N38" s="38"/>
    </row>
    <row r="39" spans="1:32" s="16" customFormat="1" ht="15.95" customHeight="1">
      <c r="A39" s="34">
        <v>-4</v>
      </c>
      <c r="B39" s="134" t="str">
        <f>IF(E15=B15,B16,B15)</f>
        <v>X</v>
      </c>
      <c r="C39" s="135"/>
      <c r="D39" s="39"/>
      <c r="E39" s="136"/>
      <c r="F39" s="137"/>
      <c r="G39" s="36"/>
      <c r="H39" s="38"/>
      <c r="I39" s="42"/>
      <c r="J39" s="35">
        <v>28</v>
      </c>
      <c r="K39" s="140"/>
      <c r="L39" s="140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34" t="str">
        <f>IF(E17=B17,B18,B17)</f>
        <v>X</v>
      </c>
      <c r="C40" s="135"/>
      <c r="D40" s="35">
        <v>11</v>
      </c>
      <c r="E40" s="140"/>
      <c r="F40" s="140"/>
      <c r="G40" s="36"/>
      <c r="H40" s="38"/>
      <c r="I40" s="42"/>
      <c r="J40" s="44"/>
      <c r="K40" s="136"/>
      <c r="L40" s="137"/>
      <c r="M40" s="141"/>
      <c r="N40" s="141"/>
    </row>
    <row r="41" spans="1:32" s="16" customFormat="1" ht="15.95" customHeight="1">
      <c r="A41" s="34">
        <v>-6</v>
      </c>
      <c r="B41" s="134" t="str">
        <f>IF(E19=B19,B20,B19)</f>
        <v>X</v>
      </c>
      <c r="C41" s="135"/>
      <c r="D41" s="39"/>
      <c r="E41" s="136"/>
      <c r="F41" s="137"/>
      <c r="G41" s="35">
        <v>20</v>
      </c>
      <c r="H41" s="138"/>
      <c r="I41" s="142"/>
      <c r="J41" s="36"/>
      <c r="K41" s="38"/>
      <c r="M41" s="34"/>
    </row>
    <row r="42" spans="1:32" s="16" customFormat="1" ht="15.95" customHeight="1">
      <c r="A42" s="34">
        <v>-7</v>
      </c>
      <c r="B42" s="134" t="str">
        <f>IF(E21=B21,B22,B21)</f>
        <v>X</v>
      </c>
      <c r="C42" s="135"/>
      <c r="D42" s="35">
        <v>12</v>
      </c>
      <c r="E42" s="145"/>
      <c r="F42" s="146"/>
      <c r="G42" s="36"/>
      <c r="H42" s="136"/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34" t="str">
        <f>IF(E23=B23,B24,B23)</f>
        <v>X</v>
      </c>
      <c r="C43" s="135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82"/>
      <c r="C44" s="82"/>
      <c r="E44" s="50"/>
      <c r="F44" s="50"/>
      <c r="AC44" s="34"/>
    </row>
    <row r="45" spans="1:32" s="16" customFormat="1" ht="15.95" customHeight="1">
      <c r="A45" s="36">
        <v>-19</v>
      </c>
      <c r="B45" s="134">
        <f>IF(H37=E36,E38,E36)</f>
        <v>0</v>
      </c>
      <c r="C45" s="135"/>
      <c r="D45" s="44">
        <v>27</v>
      </c>
      <c r="E45" s="140"/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34">
        <f>IF(H41=E40,E42,E40)</f>
        <v>0</v>
      </c>
      <c r="C46" s="135"/>
      <c r="D46" s="39"/>
      <c r="E46" s="143"/>
      <c r="F46" s="144"/>
      <c r="G46" s="139"/>
      <c r="H46" s="139"/>
      <c r="AC46" s="34"/>
    </row>
    <row r="47" spans="1:32" s="16" customFormat="1" ht="15.95" customHeight="1">
      <c r="A47" s="34"/>
      <c r="B47" s="47"/>
      <c r="C47" s="47"/>
      <c r="D47" s="36"/>
      <c r="E47" s="65"/>
      <c r="F47" s="65"/>
      <c r="G47" s="36"/>
      <c r="H47" s="66"/>
      <c r="I47" s="66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34" t="str">
        <f>IF(E36=B36,B37,B36)</f>
        <v>X</v>
      </c>
      <c r="C48" s="135"/>
      <c r="D48" s="51">
        <v>17</v>
      </c>
      <c r="E48" s="140"/>
      <c r="F48" s="140"/>
      <c r="G48" s="36"/>
      <c r="H48" s="66"/>
      <c r="I48" s="66"/>
      <c r="J48" s="36"/>
    </row>
    <row r="49" spans="1:15" s="56" customFormat="1" ht="15.95" customHeight="1">
      <c r="A49" s="34">
        <v>-10</v>
      </c>
      <c r="B49" s="134" t="str">
        <f>IF(E38=B38,B39,B38)</f>
        <v>X</v>
      </c>
      <c r="C49" s="135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34" t="str">
        <f>IF(E40=B40,B41,B40)</f>
        <v>X</v>
      </c>
      <c r="C50" s="135"/>
      <c r="D50" s="51">
        <v>18</v>
      </c>
      <c r="E50" s="138"/>
      <c r="F50" s="142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34" t="str">
        <f>IF(E42=B42,B43,B42)</f>
        <v>X</v>
      </c>
      <c r="C51" s="135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82"/>
      <c r="C52" s="82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34" t="str">
        <f>IF(E48=B48,B49,B48)</f>
        <v>X</v>
      </c>
      <c r="C53" s="135"/>
      <c r="D53" s="44">
        <v>25</v>
      </c>
      <c r="E53" s="138"/>
      <c r="F53" s="138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34" t="str">
        <f>IF(E50=B50,B51,B50)</f>
        <v>X</v>
      </c>
      <c r="C54" s="135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67" t="str">
        <f>list1!D22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67" t="str">
        <f>list1!D24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'list1 (2)'!B1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'list1 (2)'!B2</f>
        <v>Кемерово</v>
      </c>
      <c r="D7" s="125"/>
      <c r="E7" s="125"/>
      <c r="H7" s="19" t="s">
        <v>6</v>
      </c>
      <c r="I7" s="19"/>
      <c r="J7" s="26"/>
      <c r="K7" s="157" t="str">
        <f>'list1 (2)'!B3</f>
        <v>14-16.01.2022</v>
      </c>
      <c r="L7" s="128"/>
      <c r="N7" s="25" t="s">
        <v>4</v>
      </c>
      <c r="O7" s="88" t="str">
        <f>'list1 (2)'!B5</f>
        <v>MS-2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34" t="str">
        <f>IF(VLOOKUP(A9,'list1 (2)'!$C$5:$D$20,2,FALSE)=0,"X",VLOOKUP(A9,'list1 (2)'!$C$5:$D$20,2,FALSE))</f>
        <v>Коцарь Юрий</v>
      </c>
      <c r="C9" s="135"/>
      <c r="D9" s="35">
        <v>1</v>
      </c>
      <c r="E9" s="138" t="str">
        <f>B9</f>
        <v>Коцарь Юрий</v>
      </c>
      <c r="F9" s="138"/>
      <c r="G9" s="36"/>
      <c r="H9" s="90"/>
      <c r="I9" s="90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IF(VLOOKUP(A10,'list1 (2)'!$C$5:$D$20,2,FALSE)=0,"X",VLOOKUP(A10,'list1 (2)'!$C$5:$D$20,2,FALSE))</f>
        <v>X</v>
      </c>
      <c r="C10" s="153"/>
      <c r="D10" s="39"/>
      <c r="E10" s="136"/>
      <c r="F10" s="147"/>
      <c r="G10" s="70">
        <v>13</v>
      </c>
      <c r="H10" s="138" t="str">
        <f>E9</f>
        <v>Коцарь Юрий</v>
      </c>
      <c r="I10" s="138"/>
      <c r="J10" s="36"/>
      <c r="K10" s="90"/>
      <c r="L10" s="90"/>
      <c r="Q10" s="38"/>
      <c r="R10" s="38"/>
    </row>
    <row r="11" spans="1:18" s="16" customFormat="1" ht="15.95" customHeight="1">
      <c r="A11" s="34">
        <v>9</v>
      </c>
      <c r="B11" s="134" t="str">
        <f>IF(VLOOKUP(A11,'list1 (2)'!$C$5:$D$20,2,FALSE)=0,"X",VLOOKUP(A11,'list1 (2)'!$C$5:$D$20,2,FALSE))</f>
        <v>Рыжков Андрей</v>
      </c>
      <c r="C11" s="135"/>
      <c r="D11" s="35">
        <v>2</v>
      </c>
      <c r="E11" s="138" t="str">
        <f>B11</f>
        <v>Рыжков Андрей</v>
      </c>
      <c r="F11" s="138"/>
      <c r="G11" s="39"/>
      <c r="H11" s="136" t="s">
        <v>231</v>
      </c>
      <c r="I11" s="147"/>
      <c r="J11" s="36"/>
      <c r="K11" s="89"/>
      <c r="L11" s="38"/>
      <c r="P11" s="41"/>
      <c r="Q11" s="38"/>
      <c r="R11" s="38"/>
    </row>
    <row r="12" spans="1:18" s="16" customFormat="1" ht="15.95" customHeight="1">
      <c r="A12" s="34">
        <v>8</v>
      </c>
      <c r="B12" s="134" t="str">
        <f>IF(VLOOKUP(A12,'list1 (2)'!$C$5:$D$20,2,FALSE)=0,"X",VLOOKUP(A12,'list1 (2)'!$C$5:$D$20,2,FALSE))</f>
        <v>Фефелов Александр</v>
      </c>
      <c r="C12" s="135"/>
      <c r="D12" s="39"/>
      <c r="E12" s="148" t="s">
        <v>225</v>
      </c>
      <c r="F12" s="137"/>
      <c r="G12" s="36"/>
      <c r="H12" s="89"/>
      <c r="I12" s="76"/>
      <c r="J12" s="68">
        <v>23</v>
      </c>
      <c r="K12" s="138" t="str">
        <f>H10</f>
        <v>Коцарь Юрий</v>
      </c>
      <c r="L12" s="138"/>
      <c r="P12" s="38"/>
    </row>
    <row r="13" spans="1:18" s="16" customFormat="1" ht="15.95" customHeight="1">
      <c r="A13" s="34">
        <v>5</v>
      </c>
      <c r="B13" s="134" t="str">
        <f>IF(VLOOKUP(A13,'list1 (2)'!$C$5:$D$20,2,FALSE)=0,"X",VLOOKUP(A13,'list1 (2)'!$C$5:$D$20,2,FALSE))</f>
        <v>Тореханов Элмурод</v>
      </c>
      <c r="C13" s="135"/>
      <c r="D13" s="43">
        <v>3</v>
      </c>
      <c r="E13" s="138" t="str">
        <f>B13</f>
        <v>Тореханов Элмурод</v>
      </c>
      <c r="F13" s="138"/>
      <c r="G13" s="89"/>
      <c r="H13" s="89"/>
      <c r="I13" s="76"/>
      <c r="J13" s="44"/>
      <c r="K13" s="136" t="s">
        <v>236</v>
      </c>
      <c r="L13" s="147"/>
    </row>
    <row r="14" spans="1:18" s="16" customFormat="1" ht="15.95" customHeight="1">
      <c r="A14" s="34">
        <v>12</v>
      </c>
      <c r="B14" s="158" t="str">
        <f>IF(VLOOKUP(A14,'list1 (2)'!$C$5:$D$20,2,FALSE)=0,"X",VLOOKUP(A14,'list1 (2)'!$C$5:$D$20,2,FALSE))</f>
        <v>Хайруллин Дмитрий</v>
      </c>
      <c r="C14" s="159"/>
      <c r="D14" s="39"/>
      <c r="E14" s="136" t="s">
        <v>114</v>
      </c>
      <c r="F14" s="147"/>
      <c r="G14" s="70">
        <v>14</v>
      </c>
      <c r="H14" s="138" t="str">
        <f>E15</f>
        <v>Курилов Денис</v>
      </c>
      <c r="I14" s="142"/>
      <c r="J14" s="36"/>
      <c r="K14" s="89"/>
      <c r="L14" s="50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52" t="str">
        <f>IF(VLOOKUP(A15,'list1 (2)'!$C$5:$D$20,2,FALSE)=0,"X",VLOOKUP(A15,'list1 (2)'!$C$5:$D$20,2,FALSE))</f>
        <v>X</v>
      </c>
      <c r="C15" s="153"/>
      <c r="D15" s="35">
        <v>4</v>
      </c>
      <c r="E15" s="138" t="str">
        <f>B16</f>
        <v>Курилов Денис</v>
      </c>
      <c r="F15" s="142"/>
      <c r="G15" s="36"/>
      <c r="H15" s="136" t="s">
        <v>227</v>
      </c>
      <c r="I15" s="137"/>
      <c r="J15" s="36"/>
      <c r="K15" s="89"/>
      <c r="L15" s="89"/>
      <c r="M15" s="44"/>
      <c r="N15" s="141"/>
      <c r="O15" s="141"/>
      <c r="P15" s="38"/>
    </row>
    <row r="16" spans="1:18" s="16" customFormat="1" ht="15.95" customHeight="1">
      <c r="A16" s="34">
        <v>4</v>
      </c>
      <c r="B16" s="134" t="str">
        <f>IF(VLOOKUP(A16,'list1 (2)'!$C$5:$D$20,2,FALSE)=0,"X",VLOOKUP(A16,'list1 (2)'!$C$5:$D$20,2,FALSE))</f>
        <v>Курилов Денис</v>
      </c>
      <c r="C16" s="135"/>
      <c r="D16" s="39"/>
      <c r="E16" s="136"/>
      <c r="F16" s="137"/>
      <c r="G16" s="36"/>
      <c r="H16" s="89"/>
      <c r="I16" s="89"/>
      <c r="J16" s="36"/>
      <c r="K16" s="89"/>
      <c r="L16" s="50"/>
      <c r="M16" s="35">
        <v>32</v>
      </c>
      <c r="N16" s="138" t="str">
        <f>K12</f>
        <v>Коцарь Юрий</v>
      </c>
      <c r="O16" s="138"/>
    </row>
    <row r="17" spans="1:29" s="16" customFormat="1" ht="15.95" customHeight="1">
      <c r="A17" s="34">
        <v>3</v>
      </c>
      <c r="B17" s="134" t="str">
        <f>IF(VLOOKUP(A17,'list1 (2)'!$C$5:$D$20,2,FALSE)=0,"X",VLOOKUP(A17,'list1 (2)'!$C$5:$D$20,2,FALSE))</f>
        <v>Федоров Евгений</v>
      </c>
      <c r="C17" s="135"/>
      <c r="D17" s="35">
        <v>5</v>
      </c>
      <c r="E17" s="138" t="str">
        <f>B17</f>
        <v>Федоров Евгений</v>
      </c>
      <c r="F17" s="138"/>
      <c r="G17" s="36"/>
      <c r="H17" s="89"/>
      <c r="I17" s="89"/>
      <c r="J17" s="36"/>
      <c r="K17" s="89"/>
      <c r="L17" s="89"/>
      <c r="M17" s="44"/>
      <c r="N17" s="143" t="s">
        <v>251</v>
      </c>
      <c r="O17" s="144"/>
    </row>
    <row r="18" spans="1:29" s="16" customFormat="1" ht="15.95" customHeight="1">
      <c r="A18" s="34">
        <v>14</v>
      </c>
      <c r="B18" s="152" t="str">
        <f>IF(VLOOKUP(A18,'list1 (2)'!$C$5:$D$20,2,FALSE)=0,"X",VLOOKUP(A18,'list1 (2)'!$C$5:$D$20,2,FALSE))</f>
        <v>X</v>
      </c>
      <c r="C18" s="153"/>
      <c r="D18" s="39"/>
      <c r="E18" s="136"/>
      <c r="F18" s="147"/>
      <c r="G18" s="70">
        <v>15</v>
      </c>
      <c r="H18" s="138" t="str">
        <f>E17</f>
        <v>Федоров Евгений</v>
      </c>
      <c r="I18" s="138"/>
      <c r="J18" s="36"/>
      <c r="K18" s="89"/>
      <c r="L18" s="89"/>
      <c r="M18" s="44"/>
      <c r="N18" s="38"/>
    </row>
    <row r="19" spans="1:29" s="16" customFormat="1" ht="15.95" customHeight="1">
      <c r="A19" s="34">
        <v>11</v>
      </c>
      <c r="B19" s="134" t="str">
        <f>IF(VLOOKUP(A19,'list1 (2)'!$C$5:$D$20,2,FALSE)=0,"X",VLOOKUP(A19,'list1 (2)'!$C$5:$D$20,2,FALSE))</f>
        <v>Клинов Вячеслав</v>
      </c>
      <c r="C19" s="135"/>
      <c r="D19" s="35">
        <v>6</v>
      </c>
      <c r="E19" s="138" t="str">
        <f>B20</f>
        <v>Базилевич Кирилл</v>
      </c>
      <c r="F19" s="138"/>
      <c r="G19" s="39"/>
      <c r="H19" s="148" t="s">
        <v>230</v>
      </c>
      <c r="I19" s="147"/>
      <c r="J19" s="36"/>
      <c r="K19" s="89"/>
      <c r="L19" s="89"/>
      <c r="M19" s="44"/>
      <c r="N19" s="38"/>
    </row>
    <row r="20" spans="1:29" s="16" customFormat="1" ht="15.95" customHeight="1">
      <c r="A20" s="34">
        <v>6</v>
      </c>
      <c r="B20" s="134" t="str">
        <f>IF(VLOOKUP(A20,'list1 (2)'!$C$5:$D$20,2,FALSE)=0,"X",VLOOKUP(A20,'list1 (2)'!$C$5:$D$20,2,FALSE))</f>
        <v>Базилевич Кирилл</v>
      </c>
      <c r="C20" s="135"/>
      <c r="D20" s="39"/>
      <c r="E20" s="148" t="s">
        <v>114</v>
      </c>
      <c r="F20" s="137"/>
      <c r="G20" s="36"/>
      <c r="H20" s="89"/>
      <c r="I20" s="76"/>
      <c r="J20" s="68">
        <v>24</v>
      </c>
      <c r="K20" s="138" t="str">
        <f>H22</f>
        <v>Черепанов Алексей</v>
      </c>
      <c r="L20" s="142"/>
      <c r="M20" s="44"/>
      <c r="N20" s="45"/>
    </row>
    <row r="21" spans="1:29" s="16" customFormat="1" ht="15.95" customHeight="1">
      <c r="A21" s="34">
        <v>7</v>
      </c>
      <c r="B21" s="134" t="str">
        <f>IF(VLOOKUP(A21,'list1 (2)'!$C$5:$D$20,2,FALSE)=0,"X",VLOOKUP(A21,'list1 (2)'!$C$5:$D$20,2,FALSE))</f>
        <v>Айтназаров Нурболот</v>
      </c>
      <c r="C21" s="135"/>
      <c r="D21" s="35">
        <v>7</v>
      </c>
      <c r="E21" s="138" t="str">
        <f>B21</f>
        <v>Айтназаров Нурболот</v>
      </c>
      <c r="F21" s="138"/>
      <c r="G21" s="36"/>
      <c r="H21" s="89"/>
      <c r="I21" s="76"/>
      <c r="J21" s="44"/>
      <c r="K21" s="148" t="s">
        <v>238</v>
      </c>
      <c r="L21" s="137"/>
      <c r="M21" s="36"/>
      <c r="N21" s="46"/>
      <c r="T21" s="36"/>
      <c r="U21" s="34"/>
      <c r="V21" s="90"/>
      <c r="W21" s="90"/>
      <c r="X21" s="36"/>
      <c r="Y21" s="89"/>
      <c r="Z21" s="89"/>
      <c r="AA21" s="36"/>
      <c r="AB21" s="38"/>
      <c r="AC21" s="38"/>
    </row>
    <row r="22" spans="1:29" s="16" customFormat="1" ht="15.95" customHeight="1">
      <c r="A22" s="34">
        <v>10</v>
      </c>
      <c r="B22" s="134" t="str">
        <f>IF(VLOOKUP(A22,'list1 (2)'!$C$5:$D$20,2,FALSE)=0,"X",VLOOKUP(A22,'list1 (2)'!$C$5:$D$20,2,FALSE))</f>
        <v>Чан Вьет</v>
      </c>
      <c r="C22" s="135"/>
      <c r="D22" s="39"/>
      <c r="E22" s="148" t="s">
        <v>228</v>
      </c>
      <c r="F22" s="147"/>
      <c r="G22" s="70">
        <v>16</v>
      </c>
      <c r="H22" s="138" t="str">
        <f>E23</f>
        <v>Черепанов Алексей</v>
      </c>
      <c r="I22" s="142"/>
      <c r="J22" s="36"/>
      <c r="K22" s="38"/>
      <c r="M22" s="34"/>
    </row>
    <row r="23" spans="1:29" s="16" customFormat="1" ht="15.95" customHeight="1">
      <c r="A23" s="34">
        <v>15</v>
      </c>
      <c r="B23" s="152" t="str">
        <f>IF(VLOOKUP(A23,'list1 (2)'!$C$5:$D$20,2,FALSE)=0,"X",VLOOKUP(A23,'list1 (2)'!$C$5:$D$20,2,FALSE))</f>
        <v>X</v>
      </c>
      <c r="C23" s="153"/>
      <c r="D23" s="35">
        <v>8</v>
      </c>
      <c r="E23" s="138" t="str">
        <f>B24</f>
        <v>Черепанов Алексей</v>
      </c>
      <c r="F23" s="142"/>
      <c r="G23" s="36"/>
      <c r="H23" s="148" t="s">
        <v>161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34" t="str">
        <f>IF(VLOOKUP(A24,'list1 (2)'!$C$5:$D$20,2,FALSE)=0,"X",VLOOKUP(A24,'list1 (2)'!$C$5:$D$20,2,FALSE))</f>
        <v>Черепанов Алексей</v>
      </c>
      <c r="C24" s="135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52"/>
      <c r="C25" s="52"/>
      <c r="D25" s="36"/>
      <c r="E25" s="89"/>
      <c r="F25" s="89"/>
      <c r="G25" s="36">
        <v>-23</v>
      </c>
      <c r="H25" s="134" t="str">
        <f>IF(K12=H10,H14,H10)</f>
        <v>Курилов Денис</v>
      </c>
      <c r="I25" s="135"/>
      <c r="J25" s="35">
        <v>31</v>
      </c>
      <c r="K25" s="138" t="str">
        <f>H25</f>
        <v>Курилов Денис</v>
      </c>
      <c r="L25" s="138"/>
      <c r="M25" s="139" t="s">
        <v>3</v>
      </c>
      <c r="N25" s="139"/>
    </row>
    <row r="26" spans="1:29" s="16" customFormat="1" ht="15.95" customHeight="1">
      <c r="A26" s="34"/>
      <c r="B26" s="52"/>
      <c r="C26" s="52"/>
      <c r="D26" s="36"/>
      <c r="E26" s="89"/>
      <c r="F26" s="89"/>
      <c r="G26" s="34">
        <v>-24</v>
      </c>
      <c r="H26" s="134" t="str">
        <f>IF(K20=H18,H22,H18)</f>
        <v>Федоров Евгений</v>
      </c>
      <c r="I26" s="135"/>
      <c r="J26" s="39"/>
      <c r="K26" s="143" t="s">
        <v>249</v>
      </c>
      <c r="L26" s="144"/>
      <c r="M26" s="139"/>
      <c r="N26" s="139"/>
    </row>
    <row r="27" spans="1:29" s="16" customFormat="1" ht="15.95" customHeight="1">
      <c r="A27" s="34"/>
      <c r="B27" s="52"/>
      <c r="C27" s="52"/>
      <c r="D27" s="36"/>
      <c r="E27" s="89"/>
      <c r="F27" s="89"/>
      <c r="G27" s="36"/>
      <c r="H27" s="38"/>
      <c r="I27" s="38"/>
      <c r="J27" s="34"/>
      <c r="K27" s="90"/>
      <c r="L27" s="90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Рыжков Андрей</v>
      </c>
      <c r="C28" s="150"/>
      <c r="D28" s="68">
        <v>21</v>
      </c>
      <c r="E28" s="131" t="str">
        <f>B29</f>
        <v>Тореханов Элмурод</v>
      </c>
      <c r="F28" s="131"/>
      <c r="G28" s="36"/>
      <c r="H28" s="38"/>
      <c r="I28" s="38"/>
      <c r="J28" s="38"/>
      <c r="K28" s="90"/>
      <c r="L28" s="90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Тореханов Элмурод</v>
      </c>
      <c r="C29" s="150"/>
      <c r="D29" s="39"/>
      <c r="E29" s="136" t="s">
        <v>240</v>
      </c>
      <c r="F29" s="137"/>
      <c r="G29" s="35">
        <v>30</v>
      </c>
      <c r="H29" s="138" t="str">
        <f>E30</f>
        <v>Айтназаров Нурболот</v>
      </c>
      <c r="I29" s="138"/>
      <c r="J29" s="141" t="s">
        <v>7</v>
      </c>
      <c r="K29" s="141"/>
      <c r="L29" s="90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Базилевич Кирилл</v>
      </c>
      <c r="C30" s="150"/>
      <c r="D30" s="68">
        <v>22</v>
      </c>
      <c r="E30" s="142" t="str">
        <f>B31</f>
        <v>Айтназаров Нурболот</v>
      </c>
      <c r="F30" s="151"/>
      <c r="G30" s="44"/>
      <c r="H30" s="136" t="s">
        <v>250</v>
      </c>
      <c r="I30" s="137"/>
      <c r="J30" s="141"/>
      <c r="K30" s="141"/>
      <c r="L30" s="90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Айтназаров Нурболот</v>
      </c>
      <c r="C31" s="150"/>
      <c r="D31" s="39"/>
      <c r="E31" s="148" t="s">
        <v>241</v>
      </c>
      <c r="F31" s="137"/>
      <c r="G31" s="36"/>
      <c r="H31" s="90"/>
      <c r="I31" s="90"/>
      <c r="J31" s="38"/>
      <c r="K31" s="90"/>
      <c r="L31" s="90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90"/>
      <c r="L32" s="90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Рыжков Андрей</v>
      </c>
      <c r="C33" s="150"/>
      <c r="D33" s="72">
        <v>29</v>
      </c>
      <c r="E33" s="138" t="str">
        <f>B34</f>
        <v>Базилевич Кирилл</v>
      </c>
      <c r="F33" s="138"/>
      <c r="G33" s="139" t="s">
        <v>8</v>
      </c>
      <c r="H33" s="139"/>
      <c r="K33" s="90"/>
      <c r="L33" s="90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Базилевич Кирилл</v>
      </c>
      <c r="C34" s="150"/>
      <c r="D34" s="39"/>
      <c r="E34" s="136" t="s">
        <v>246</v>
      </c>
      <c r="F34" s="137"/>
      <c r="G34" s="139"/>
      <c r="H34" s="139"/>
      <c r="K34" s="90"/>
      <c r="L34" s="90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89"/>
      <c r="F35" s="89"/>
      <c r="G35" s="36"/>
      <c r="H35" s="38"/>
      <c r="I35" s="38"/>
      <c r="J35" s="34"/>
      <c r="K35" s="90"/>
      <c r="L35" s="90"/>
      <c r="M35" s="36"/>
      <c r="N35" s="48"/>
      <c r="O35" s="48"/>
    </row>
    <row r="36" spans="1:32" s="16" customFormat="1" ht="15.95" customHeight="1">
      <c r="A36" s="34">
        <v>-1</v>
      </c>
      <c r="B36" s="134" t="str">
        <f>IF(E9=B9,B10,B9)</f>
        <v>X</v>
      </c>
      <c r="C36" s="135"/>
      <c r="D36" s="36">
        <v>9</v>
      </c>
      <c r="E36" s="138" t="str">
        <f>B37</f>
        <v>Фефелов Александр</v>
      </c>
      <c r="F36" s="138"/>
      <c r="G36" s="34"/>
      <c r="J36" s="34"/>
      <c r="M36" s="34"/>
    </row>
    <row r="37" spans="1:32" s="16" customFormat="1" ht="15.95" customHeight="1">
      <c r="A37" s="34">
        <v>-2</v>
      </c>
      <c r="B37" s="134" t="str">
        <f>IF(E11=B11,B12,B11)</f>
        <v>Фефелов Александр</v>
      </c>
      <c r="C37" s="135"/>
      <c r="D37" s="39"/>
      <c r="E37" s="136"/>
      <c r="F37" s="147"/>
      <c r="G37" s="35">
        <v>19</v>
      </c>
      <c r="H37" s="138" t="str">
        <f>E38</f>
        <v>Хайруллин Дмитрий</v>
      </c>
      <c r="I37" s="138"/>
      <c r="J37" s="36"/>
      <c r="K37" s="90"/>
      <c r="L37" s="90"/>
      <c r="M37" s="36"/>
      <c r="N37" s="38"/>
    </row>
    <row r="38" spans="1:32" s="16" customFormat="1" ht="15.95" customHeight="1">
      <c r="A38" s="34">
        <v>-3</v>
      </c>
      <c r="B38" s="134" t="str">
        <f>IF(E13=B13,B14,B13)</f>
        <v>Хайруллин Дмитрий</v>
      </c>
      <c r="C38" s="135"/>
      <c r="D38" s="35">
        <v>10</v>
      </c>
      <c r="E38" s="142" t="str">
        <f>B38</f>
        <v>Хайруллин Дмитрий</v>
      </c>
      <c r="F38" s="151"/>
      <c r="G38" s="53"/>
      <c r="H38" s="148" t="s">
        <v>234</v>
      </c>
      <c r="I38" s="147"/>
      <c r="J38" s="36"/>
      <c r="K38" s="89"/>
      <c r="L38" s="38"/>
      <c r="M38" s="36"/>
      <c r="N38" s="38"/>
    </row>
    <row r="39" spans="1:32" s="16" customFormat="1" ht="15.95" customHeight="1">
      <c r="A39" s="34">
        <v>-4</v>
      </c>
      <c r="B39" s="134" t="str">
        <f>IF(E15=B15,B16,B15)</f>
        <v>X</v>
      </c>
      <c r="C39" s="135"/>
      <c r="D39" s="39"/>
      <c r="E39" s="136"/>
      <c r="F39" s="137"/>
      <c r="G39" s="36"/>
      <c r="H39" s="38"/>
      <c r="I39" s="42"/>
      <c r="J39" s="35">
        <v>28</v>
      </c>
      <c r="K39" s="140" t="str">
        <f>H41</f>
        <v>Клинов Вячеслав</v>
      </c>
      <c r="L39" s="140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34" t="str">
        <f>IF(E17=B17,B18,B17)</f>
        <v>X</v>
      </c>
      <c r="C40" s="135"/>
      <c r="D40" s="35">
        <v>11</v>
      </c>
      <c r="E40" s="138" t="str">
        <f>B41</f>
        <v>Клинов Вячеслав</v>
      </c>
      <c r="F40" s="138"/>
      <c r="G40" s="36"/>
      <c r="H40" s="38"/>
      <c r="I40" s="42"/>
      <c r="J40" s="44"/>
      <c r="K40" s="136" t="s">
        <v>242</v>
      </c>
      <c r="L40" s="137"/>
      <c r="M40" s="141"/>
      <c r="N40" s="141"/>
    </row>
    <row r="41" spans="1:32" s="16" customFormat="1" ht="15.95" customHeight="1">
      <c r="A41" s="34"/>
      <c r="B41" s="134" t="str">
        <f>IF(E19=B19,B20,B19)</f>
        <v>Клинов Вячеслав</v>
      </c>
      <c r="C41" s="135"/>
      <c r="D41" s="39"/>
      <c r="E41" s="136"/>
      <c r="F41" s="137"/>
      <c r="G41" s="35">
        <v>20</v>
      </c>
      <c r="H41" s="138" t="str">
        <f>E40</f>
        <v>Клинов Вячеслав</v>
      </c>
      <c r="I41" s="142"/>
      <c r="J41" s="36"/>
      <c r="K41" s="38"/>
      <c r="M41" s="34"/>
    </row>
    <row r="42" spans="1:32" s="16" customFormat="1" ht="15.95" customHeight="1">
      <c r="A42" s="34">
        <v>-7</v>
      </c>
      <c r="B42" s="134" t="str">
        <f>IF(E21=B21,B22,B21)</f>
        <v>Чан Вьет</v>
      </c>
      <c r="C42" s="135"/>
      <c r="D42" s="35">
        <v>12</v>
      </c>
      <c r="E42" s="142" t="str">
        <f>B42</f>
        <v>Чан Вьет</v>
      </c>
      <c r="F42" s="151"/>
      <c r="G42" s="36"/>
      <c r="H42" s="136" t="s">
        <v>232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34" t="str">
        <f>IF(E23=B23,B24,B23)</f>
        <v>X</v>
      </c>
      <c r="C43" s="135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82"/>
      <c r="C44" s="82"/>
      <c r="E44" s="50"/>
      <c r="F44" s="50"/>
      <c r="AC44" s="34"/>
    </row>
    <row r="45" spans="1:32" s="16" customFormat="1" ht="15.95" customHeight="1">
      <c r="A45" s="36">
        <v>-19</v>
      </c>
      <c r="B45" s="134" t="str">
        <f>IF(H37=E36,E38,E36)</f>
        <v>Фефелов Александр</v>
      </c>
      <c r="C45" s="135"/>
      <c r="D45" s="44">
        <v>27</v>
      </c>
      <c r="E45" s="140" t="str">
        <f>B46</f>
        <v>Чан Вьет</v>
      </c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34" t="str">
        <f>IF(H41=E40,E42,E40)</f>
        <v>Чан Вьет</v>
      </c>
      <c r="C46" s="135"/>
      <c r="D46" s="39"/>
      <c r="E46" s="143" t="s">
        <v>243</v>
      </c>
      <c r="F46" s="144"/>
      <c r="G46" s="139"/>
      <c r="H46" s="139"/>
      <c r="AC46" s="34"/>
    </row>
    <row r="47" spans="1:32" s="16" customFormat="1" ht="15.95" customHeight="1">
      <c r="A47" s="34"/>
      <c r="B47" s="47"/>
      <c r="C47" s="47"/>
      <c r="D47" s="36"/>
      <c r="E47" s="89"/>
      <c r="F47" s="89"/>
      <c r="G47" s="36"/>
      <c r="H47" s="90"/>
      <c r="I47" s="90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34" t="str">
        <f>IF(E36=B36,B37,B36)</f>
        <v>X</v>
      </c>
      <c r="C48" s="135"/>
      <c r="D48" s="51">
        <v>17</v>
      </c>
      <c r="E48" s="140"/>
      <c r="F48" s="140"/>
      <c r="G48" s="36"/>
      <c r="H48" s="90"/>
      <c r="I48" s="90"/>
      <c r="J48" s="36"/>
    </row>
    <row r="49" spans="1:15" s="56" customFormat="1" ht="15.95" customHeight="1">
      <c r="A49" s="34">
        <v>-10</v>
      </c>
      <c r="B49" s="134" t="str">
        <f>IF(E38=B38,B39,B38)</f>
        <v>X</v>
      </c>
      <c r="C49" s="135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34" t="str">
        <f>IF(E40=B40,B41,B40)</f>
        <v>X</v>
      </c>
      <c r="C50" s="135"/>
      <c r="D50" s="51">
        <v>18</v>
      </c>
      <c r="E50" s="138"/>
      <c r="F50" s="142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34" t="str">
        <f>IF(E42=B42,B43,B42)</f>
        <v>X</v>
      </c>
      <c r="C51" s="135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82"/>
      <c r="C52" s="82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34" t="str">
        <f>IF(E48=B48,B49,B48)</f>
        <v>X</v>
      </c>
      <c r="C53" s="135"/>
      <c r="D53" s="44">
        <v>25</v>
      </c>
      <c r="E53" s="138"/>
      <c r="F53" s="138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34" t="str">
        <f>IF(E50=B50,B51,B50)</f>
        <v>X</v>
      </c>
      <c r="C54" s="135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91" t="str">
        <f>'list1 (2)'!D22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91" t="str">
        <f>'list1 (2)'!D24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list2!B1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list2!B2</f>
        <v>Кемерово</v>
      </c>
      <c r="D7" s="125"/>
      <c r="E7" s="125"/>
      <c r="H7" s="19" t="s">
        <v>6</v>
      </c>
      <c r="I7" s="19"/>
      <c r="J7" s="26"/>
      <c r="K7" s="157" t="str">
        <f>list2!B3</f>
        <v>14-16.01.2022</v>
      </c>
      <c r="L7" s="128"/>
      <c r="N7" s="25" t="s">
        <v>4</v>
      </c>
      <c r="O7" s="27" t="str">
        <f>list2!B5</f>
        <v>MS-3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34" t="str">
        <f>IF(VLOOKUP(A9,list2!$C$5:$D$20,2,FALSE)=0,"X",VLOOKUP(A9,list2!$C$5:$D$20,2,FALSE))</f>
        <v>Демин Владимир</v>
      </c>
      <c r="C9" s="135"/>
      <c r="D9" s="35">
        <v>1</v>
      </c>
      <c r="E9" s="138" t="str">
        <f>B9</f>
        <v>Демин Владимир</v>
      </c>
      <c r="F9" s="138"/>
      <c r="G9" s="36"/>
      <c r="H9" s="37"/>
      <c r="I9" s="37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IF(VLOOKUP(A10,list2!$C$5:$D$20,2,FALSE)=0,"X",VLOOKUP(A10,list2!$C$5:$D$20,2,FALSE))</f>
        <v>X</v>
      </c>
      <c r="C10" s="153"/>
      <c r="D10" s="39"/>
      <c r="E10" s="136"/>
      <c r="F10" s="147"/>
      <c r="G10" s="68">
        <v>13</v>
      </c>
      <c r="H10" s="138" t="str">
        <f>E9</f>
        <v>Демин Владимир</v>
      </c>
      <c r="I10" s="138"/>
      <c r="J10" s="36"/>
      <c r="K10" s="37"/>
      <c r="L10" s="37"/>
      <c r="Q10" s="38"/>
      <c r="R10" s="38"/>
    </row>
    <row r="11" spans="1:18" s="16" customFormat="1" ht="15.95" customHeight="1">
      <c r="A11" s="34">
        <v>9</v>
      </c>
      <c r="B11" s="149" t="str">
        <f>IF(VLOOKUP(A11,list2!$C$5:$D$20,2,FALSE)=0,"X",VLOOKUP(A11,list2!$C$5:$D$20,2,FALSE))</f>
        <v>Базилевич Егор</v>
      </c>
      <c r="C11" s="150"/>
      <c r="D11" s="68">
        <v>2</v>
      </c>
      <c r="E11" s="138" t="str">
        <f>B12</f>
        <v>Смык Федор</v>
      </c>
      <c r="F11" s="142"/>
      <c r="G11" s="39"/>
      <c r="H11" s="136" t="s">
        <v>125</v>
      </c>
      <c r="I11" s="147"/>
      <c r="J11" s="36"/>
      <c r="K11" s="40"/>
      <c r="L11" s="38"/>
      <c r="P11" s="41"/>
      <c r="Q11" s="38"/>
      <c r="R11" s="38"/>
    </row>
    <row r="12" spans="1:18" s="16" customFormat="1" ht="15.95" customHeight="1">
      <c r="A12" s="34">
        <v>8</v>
      </c>
      <c r="B12" s="149" t="str">
        <f>IF(VLOOKUP(A12,list2!$C$5:$D$20,2,FALSE)=0,"X",VLOOKUP(A12,list2!$C$5:$D$20,2,FALSE))</f>
        <v>Смык Федор</v>
      </c>
      <c r="C12" s="150"/>
      <c r="D12" s="39"/>
      <c r="E12" s="148" t="s">
        <v>120</v>
      </c>
      <c r="F12" s="137"/>
      <c r="G12" s="36"/>
      <c r="H12" s="38"/>
      <c r="I12" s="81"/>
      <c r="J12" s="68">
        <v>23</v>
      </c>
      <c r="K12" s="138" t="str">
        <f>H10</f>
        <v>Демин Владимир</v>
      </c>
      <c r="L12" s="138"/>
      <c r="P12" s="38"/>
    </row>
    <row r="13" spans="1:18" s="16" customFormat="1" ht="15.95" customHeight="1">
      <c r="A13" s="34">
        <v>5</v>
      </c>
      <c r="B13" s="149" t="str">
        <f>IF(VLOOKUP(A13,list2!$C$5:$D$20,2,FALSE)=0,"X",VLOOKUP(A13,list2!$C$5:$D$20,2,FALSE))</f>
        <v>Масленников Павел</v>
      </c>
      <c r="C13" s="150"/>
      <c r="D13" s="69">
        <v>3</v>
      </c>
      <c r="E13" s="138" t="str">
        <f>B13</f>
        <v>Масленников Павел</v>
      </c>
      <c r="F13" s="138"/>
      <c r="G13" s="40"/>
      <c r="H13" s="38"/>
      <c r="I13" s="42"/>
      <c r="J13" s="44"/>
      <c r="K13" s="136" t="s">
        <v>140</v>
      </c>
      <c r="L13" s="147"/>
    </row>
    <row r="14" spans="1:18" s="16" customFormat="1" ht="15.95" customHeight="1">
      <c r="A14" s="34">
        <v>12</v>
      </c>
      <c r="B14" s="149" t="str">
        <f>IF(VLOOKUP(A14,list2!$C$5:$D$20,2,FALSE)=0,"X",VLOOKUP(A14,list2!$C$5:$D$20,2,FALSE))</f>
        <v>Хохрин Андрей</v>
      </c>
      <c r="C14" s="150"/>
      <c r="D14" s="39"/>
      <c r="E14" s="136" t="s">
        <v>114</v>
      </c>
      <c r="F14" s="147"/>
      <c r="G14" s="68">
        <v>14</v>
      </c>
      <c r="H14" s="138" t="str">
        <f>E15</f>
        <v>Березовский Сергей</v>
      </c>
      <c r="I14" s="142"/>
      <c r="J14" s="36"/>
      <c r="K14" s="38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49" t="str">
        <f>IF(VLOOKUP(A15,list2!$C$5:$D$20,2,FALSE)=0,"X",VLOOKUP(A15,list2!$C$5:$D$20,2,FALSE))</f>
        <v>Кобелев Артем</v>
      </c>
      <c r="C15" s="150"/>
      <c r="D15" s="68">
        <v>4</v>
      </c>
      <c r="E15" s="138" t="str">
        <f>B16</f>
        <v>Березовский Сергей</v>
      </c>
      <c r="F15" s="142"/>
      <c r="G15" s="36"/>
      <c r="H15" s="148" t="s">
        <v>123</v>
      </c>
      <c r="I15" s="137"/>
      <c r="J15" s="36"/>
      <c r="K15" s="38"/>
      <c r="L15" s="38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IF(VLOOKUP(A16,list2!$C$5:$D$20,2,FALSE)=0,"X",VLOOKUP(A16,list2!$C$5:$D$20,2,FALSE))</f>
        <v>Березовский Сергей</v>
      </c>
      <c r="C16" s="150"/>
      <c r="D16" s="39"/>
      <c r="E16" s="136" t="s">
        <v>116</v>
      </c>
      <c r="F16" s="137"/>
      <c r="G16" s="36"/>
      <c r="H16" s="38"/>
      <c r="I16" s="38"/>
      <c r="J16" s="36"/>
      <c r="K16" s="38"/>
      <c r="M16" s="70">
        <v>32</v>
      </c>
      <c r="N16" s="160" t="str">
        <f>K12</f>
        <v>Демин Владимир</v>
      </c>
      <c r="O16" s="138"/>
    </row>
    <row r="17" spans="1:29" s="16" customFormat="1" ht="15.95" customHeight="1">
      <c r="A17" s="34">
        <v>3</v>
      </c>
      <c r="B17" s="149" t="str">
        <f>IF(VLOOKUP(A17,list2!$C$5:$D$20,2,FALSE)=0,"X",VLOOKUP(A17,list2!$C$5:$D$20,2,FALSE))</f>
        <v>Смирнов Егор</v>
      </c>
      <c r="C17" s="150"/>
      <c r="D17" s="68">
        <v>5</v>
      </c>
      <c r="E17" s="138" t="str">
        <f>B17</f>
        <v>Смирнов Егор</v>
      </c>
      <c r="F17" s="138"/>
      <c r="G17" s="36"/>
      <c r="H17" s="37"/>
      <c r="I17" s="37"/>
      <c r="J17" s="36"/>
      <c r="K17" s="38"/>
      <c r="L17" s="38"/>
      <c r="M17" s="44"/>
      <c r="N17" s="143" t="s">
        <v>160</v>
      </c>
      <c r="O17" s="144"/>
    </row>
    <row r="18" spans="1:29" s="16" customFormat="1" ht="15.95" customHeight="1">
      <c r="A18" s="34">
        <v>14</v>
      </c>
      <c r="B18" s="149" t="str">
        <f>IF(VLOOKUP(A18,list2!$C$5:$D$20,2,FALSE)=0,"X",VLOOKUP(A18,list2!$C$5:$D$20,2,FALSE))</f>
        <v>Лыженков Глеб</v>
      </c>
      <c r="C18" s="150"/>
      <c r="D18" s="39"/>
      <c r="E18" s="136" t="s">
        <v>115</v>
      </c>
      <c r="F18" s="147"/>
      <c r="G18" s="70">
        <v>15</v>
      </c>
      <c r="H18" s="138" t="str">
        <f>E19</f>
        <v>Ратников Николай</v>
      </c>
      <c r="I18" s="138"/>
      <c r="J18" s="36"/>
      <c r="K18" s="37"/>
      <c r="L18" s="37"/>
      <c r="M18" s="44"/>
      <c r="N18" s="38"/>
    </row>
    <row r="19" spans="1:29" s="16" customFormat="1" ht="15.95" customHeight="1">
      <c r="A19" s="34">
        <v>11</v>
      </c>
      <c r="B19" s="149" t="str">
        <f>IF(VLOOKUP(A19,list2!$C$5:$D$20,2,FALSE)=0,"X",VLOOKUP(A19,list2!$C$5:$D$20,2,FALSE))</f>
        <v>Абрамов Юрий</v>
      </c>
      <c r="C19" s="150"/>
      <c r="D19" s="68">
        <v>6</v>
      </c>
      <c r="E19" s="138" t="str">
        <f>B20</f>
        <v>Ратников Николай</v>
      </c>
      <c r="F19" s="142"/>
      <c r="G19" s="39"/>
      <c r="H19" s="136" t="s">
        <v>122</v>
      </c>
      <c r="I19" s="147"/>
      <c r="J19" s="36"/>
      <c r="K19" s="40"/>
      <c r="L19" s="38"/>
      <c r="M19" s="44"/>
      <c r="N19" s="38"/>
    </row>
    <row r="20" spans="1:29" s="16" customFormat="1" ht="15.95" customHeight="1">
      <c r="A20" s="34">
        <v>6</v>
      </c>
      <c r="B20" s="149" t="str">
        <f>IF(VLOOKUP(A20,list2!$C$5:$D$20,2,FALSE)=0,"X",VLOOKUP(A20,list2!$C$5:$D$20,2,FALSE))</f>
        <v>Ратников Николай</v>
      </c>
      <c r="C20" s="150"/>
      <c r="D20" s="39"/>
      <c r="E20" s="148" t="s">
        <v>117</v>
      </c>
      <c r="F20" s="137"/>
      <c r="G20" s="36"/>
      <c r="H20" s="38"/>
      <c r="I20" s="42"/>
      <c r="J20" s="68">
        <v>24</v>
      </c>
      <c r="K20" s="138" t="str">
        <f>H22</f>
        <v>Баканов Алексей</v>
      </c>
      <c r="L20" s="142"/>
      <c r="M20" s="44"/>
      <c r="N20" s="45"/>
    </row>
    <row r="21" spans="1:29" s="16" customFormat="1" ht="15.95" customHeight="1">
      <c r="A21" s="34">
        <v>7</v>
      </c>
      <c r="B21" s="149" t="str">
        <f>IF(VLOOKUP(A21,list2!$C$5:$D$20,2,FALSE)=0,"X",VLOOKUP(A21,list2!$C$5:$D$20,2,FALSE))</f>
        <v>Напреев Кирилл</v>
      </c>
      <c r="C21" s="150"/>
      <c r="D21" s="68">
        <v>7</v>
      </c>
      <c r="E21" s="138" t="str">
        <f>B22</f>
        <v>Тарасов Александр</v>
      </c>
      <c r="F21" s="138"/>
      <c r="G21" s="36"/>
      <c r="H21" s="38"/>
      <c r="I21" s="42"/>
      <c r="J21" s="44"/>
      <c r="K21" s="148" t="s">
        <v>142</v>
      </c>
      <c r="L21" s="137"/>
      <c r="M21" s="36"/>
      <c r="N21" s="46"/>
      <c r="T21" s="36"/>
      <c r="U21" s="34"/>
      <c r="V21" s="37"/>
      <c r="W21" s="37"/>
      <c r="X21" s="36"/>
      <c r="Y21" s="40"/>
      <c r="Z21" s="40"/>
      <c r="AA21" s="36"/>
      <c r="AB21" s="38"/>
      <c r="AC21" s="38"/>
    </row>
    <row r="22" spans="1:29" s="16" customFormat="1" ht="15.95" customHeight="1">
      <c r="A22" s="34">
        <v>10</v>
      </c>
      <c r="B22" s="149" t="str">
        <f>IF(VLOOKUP(A22,list2!$C$5:$D$20,2,FALSE)=0,"X",VLOOKUP(A22,list2!$C$5:$D$20,2,FALSE))</f>
        <v>Тарасов Александр</v>
      </c>
      <c r="C22" s="150"/>
      <c r="D22" s="39"/>
      <c r="E22" s="148" t="s">
        <v>118</v>
      </c>
      <c r="F22" s="147"/>
      <c r="G22" s="68">
        <v>16</v>
      </c>
      <c r="H22" s="138" t="str">
        <f>E23</f>
        <v>Баканов Алексей</v>
      </c>
      <c r="I22" s="142"/>
      <c r="J22" s="36"/>
      <c r="K22" s="38"/>
      <c r="M22" s="34"/>
    </row>
    <row r="23" spans="1:29" s="16" customFormat="1" ht="15.95" customHeight="1">
      <c r="A23" s="34">
        <v>15</v>
      </c>
      <c r="B23" s="134" t="str">
        <f>IF(VLOOKUP(A23,list2!$C$5:$D$20,2,FALSE)=0,"X",VLOOKUP(A23,list2!$C$5:$D$20,2,FALSE))</f>
        <v>Федотов Дмитрий</v>
      </c>
      <c r="C23" s="135"/>
      <c r="D23" s="35">
        <v>8</v>
      </c>
      <c r="E23" s="138" t="str">
        <f>B24</f>
        <v>Баканов Алексей</v>
      </c>
      <c r="F23" s="142"/>
      <c r="G23" s="36"/>
      <c r="H23" s="148" t="s">
        <v>119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34" t="str">
        <f>IF(VLOOKUP(A24,list2!$C$5:$D$20,2,FALSE)=0,"X",VLOOKUP(A24,list2!$C$5:$D$20,2,FALSE))</f>
        <v>Баканов Алексей</v>
      </c>
      <c r="C24" s="135"/>
      <c r="D24" s="39"/>
      <c r="E24" s="136" t="s">
        <v>114</v>
      </c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40"/>
      <c r="F25" s="40"/>
      <c r="G25" s="36">
        <v>-23</v>
      </c>
      <c r="H25" s="134" t="str">
        <f>IF(K12=H10,H14,H10)</f>
        <v>Березовский Сергей</v>
      </c>
      <c r="I25" s="135"/>
      <c r="J25" s="70">
        <v>31</v>
      </c>
      <c r="K25" s="138" t="str">
        <f>H26</f>
        <v>Ратников Николай</v>
      </c>
      <c r="L25" s="138"/>
      <c r="M25" s="139" t="s">
        <v>3</v>
      </c>
      <c r="N25" s="139"/>
    </row>
    <row r="26" spans="1:29" s="16" customFormat="1" ht="15.95" customHeight="1">
      <c r="A26" s="34"/>
      <c r="B26" s="47"/>
      <c r="C26" s="47"/>
      <c r="D26" s="36"/>
      <c r="E26" s="40"/>
      <c r="F26" s="40"/>
      <c r="G26" s="34">
        <v>-24</v>
      </c>
      <c r="H26" s="134" t="str">
        <f>IF(K20=H18,H22,H18)</f>
        <v>Ратников Николай</v>
      </c>
      <c r="I26" s="135"/>
      <c r="J26" s="39"/>
      <c r="K26" s="143" t="s">
        <v>161</v>
      </c>
      <c r="L26" s="144"/>
      <c r="M26" s="139"/>
      <c r="N26" s="139"/>
    </row>
    <row r="27" spans="1:29" s="16" customFormat="1" ht="15.95" customHeight="1">
      <c r="A27" s="34"/>
      <c r="B27" s="47"/>
      <c r="C27" s="47"/>
      <c r="D27" s="36"/>
      <c r="E27" s="40"/>
      <c r="F27" s="40"/>
      <c r="G27" s="36"/>
      <c r="H27" s="38"/>
      <c r="I27" s="38"/>
      <c r="J27" s="34"/>
      <c r="K27" s="37"/>
      <c r="L27" s="37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Смык Федор</v>
      </c>
      <c r="C28" s="150"/>
      <c r="D28" s="68">
        <v>21</v>
      </c>
      <c r="E28" s="131" t="str">
        <f>B29</f>
        <v>Масленников Павел</v>
      </c>
      <c r="F28" s="131"/>
      <c r="G28" s="36"/>
      <c r="H28" s="38"/>
      <c r="I28" s="38"/>
      <c r="J28" s="38"/>
      <c r="K28" s="37"/>
      <c r="L28" s="37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Масленников Павел</v>
      </c>
      <c r="C29" s="150"/>
      <c r="D29" s="39"/>
      <c r="E29" s="136" t="s">
        <v>138</v>
      </c>
      <c r="F29" s="137"/>
      <c r="G29" s="70">
        <v>30</v>
      </c>
      <c r="H29" s="138" t="str">
        <f>E30</f>
        <v>Смирнов Егор</v>
      </c>
      <c r="I29" s="138"/>
      <c r="J29" s="141" t="s">
        <v>7</v>
      </c>
      <c r="K29" s="141"/>
      <c r="L29" s="37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Смирнов Егор</v>
      </c>
      <c r="C30" s="150"/>
      <c r="D30" s="68">
        <v>22</v>
      </c>
      <c r="E30" s="142" t="str">
        <f>B30</f>
        <v>Смирнов Егор</v>
      </c>
      <c r="F30" s="151"/>
      <c r="G30" s="44"/>
      <c r="H30" s="136" t="s">
        <v>149</v>
      </c>
      <c r="I30" s="137"/>
      <c r="J30" s="141"/>
      <c r="K30" s="141"/>
      <c r="L30" s="37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Тарасов Александр</v>
      </c>
      <c r="C31" s="150"/>
      <c r="D31" s="39"/>
      <c r="E31" s="148" t="s">
        <v>139</v>
      </c>
      <c r="F31" s="137"/>
      <c r="G31" s="36"/>
      <c r="H31" s="37"/>
      <c r="I31" s="37"/>
      <c r="J31" s="38"/>
      <c r="K31" s="37"/>
      <c r="L31" s="37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37"/>
      <c r="L32" s="37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Смык Федор</v>
      </c>
      <c r="C33" s="150"/>
      <c r="D33" s="51">
        <v>29</v>
      </c>
      <c r="E33" s="138" t="str">
        <f>B33</f>
        <v>Смык Федор</v>
      </c>
      <c r="F33" s="138"/>
      <c r="G33" s="139" t="s">
        <v>8</v>
      </c>
      <c r="H33" s="139"/>
      <c r="K33" s="37"/>
      <c r="L33" s="37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Тарасов Александр</v>
      </c>
      <c r="C34" s="150"/>
      <c r="D34" s="39"/>
      <c r="E34" s="136" t="s">
        <v>152</v>
      </c>
      <c r="F34" s="137"/>
      <c r="G34" s="139"/>
      <c r="H34" s="139"/>
      <c r="K34" s="37"/>
      <c r="L34" s="37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92"/>
      <c r="F35" s="92"/>
      <c r="G35" s="36"/>
      <c r="H35" s="38"/>
      <c r="I35" s="38"/>
      <c r="J35" s="34"/>
      <c r="K35" s="37"/>
      <c r="L35" s="37"/>
      <c r="M35" s="36"/>
      <c r="N35" s="48"/>
      <c r="O35" s="48"/>
    </row>
    <row r="36" spans="1:32" s="16" customFormat="1" ht="15.95" customHeight="1">
      <c r="A36" s="34">
        <v>-1</v>
      </c>
      <c r="B36" s="152" t="str">
        <f>IF(E9=B9,B10,B9)</f>
        <v>X</v>
      </c>
      <c r="C36" s="153"/>
      <c r="D36" s="36">
        <v>9</v>
      </c>
      <c r="E36" s="138" t="str">
        <f>B37</f>
        <v>Базилевич Егор</v>
      </c>
      <c r="F36" s="138"/>
      <c r="G36" s="34"/>
      <c r="J36" s="34"/>
      <c r="M36" s="34"/>
    </row>
    <row r="37" spans="1:32" s="16" customFormat="1" ht="15.95" customHeight="1">
      <c r="A37" s="34">
        <v>-2</v>
      </c>
      <c r="B37" s="134" t="str">
        <f>IF(E11=B11,B12,B11)</f>
        <v>Базилевич Егор</v>
      </c>
      <c r="C37" s="135"/>
      <c r="D37" s="39"/>
      <c r="E37" s="136"/>
      <c r="F37" s="147"/>
      <c r="G37" s="68">
        <v>19</v>
      </c>
      <c r="H37" s="138" t="str">
        <f>E38</f>
        <v>Хохрин Андрей</v>
      </c>
      <c r="I37" s="138"/>
      <c r="J37" s="36"/>
      <c r="K37" s="37"/>
      <c r="L37" s="37"/>
      <c r="M37" s="36"/>
      <c r="N37" s="38"/>
    </row>
    <row r="38" spans="1:32" s="16" customFormat="1" ht="15.95" customHeight="1">
      <c r="A38" s="34">
        <v>-3</v>
      </c>
      <c r="B38" s="134" t="str">
        <f>IF(E13=B13,B14,B13)</f>
        <v>Хохрин Андрей</v>
      </c>
      <c r="C38" s="135"/>
      <c r="D38" s="70">
        <v>10</v>
      </c>
      <c r="E38" s="142" t="str">
        <f>B38</f>
        <v>Хохрин Андрей</v>
      </c>
      <c r="F38" s="151"/>
      <c r="G38" s="53"/>
      <c r="H38" s="148" t="s">
        <v>136</v>
      </c>
      <c r="I38" s="147"/>
      <c r="J38" s="36"/>
      <c r="K38" s="40"/>
      <c r="L38" s="38"/>
      <c r="M38" s="36"/>
      <c r="N38" s="38"/>
    </row>
    <row r="39" spans="1:32" s="16" customFormat="1" ht="15.95" customHeight="1">
      <c r="A39" s="34">
        <v>-4</v>
      </c>
      <c r="B39" s="134" t="str">
        <f>IF(E15=B15,B16,B15)</f>
        <v>Кобелев Артем</v>
      </c>
      <c r="C39" s="135"/>
      <c r="D39" s="39"/>
      <c r="E39" s="136" t="s">
        <v>124</v>
      </c>
      <c r="F39" s="137"/>
      <c r="G39" s="36"/>
      <c r="H39" s="38"/>
      <c r="I39" s="42"/>
      <c r="J39" s="70">
        <v>28</v>
      </c>
      <c r="K39" s="138" t="str">
        <f>H37</f>
        <v>Хохрин Андрей</v>
      </c>
      <c r="L39" s="138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34" t="str">
        <f>IF(E17=B17,B18,B17)</f>
        <v>Лыженков Глеб</v>
      </c>
      <c r="C40" s="135"/>
      <c r="D40" s="70">
        <v>11</v>
      </c>
      <c r="E40" s="138" t="str">
        <f>B41</f>
        <v>Абрамов Юрий</v>
      </c>
      <c r="F40" s="138"/>
      <c r="G40" s="36"/>
      <c r="H40" s="38"/>
      <c r="I40" s="42"/>
      <c r="J40" s="44"/>
      <c r="K40" s="136" t="s">
        <v>151</v>
      </c>
      <c r="L40" s="137"/>
      <c r="M40" s="141"/>
      <c r="N40" s="141"/>
    </row>
    <row r="41" spans="1:32" s="16" customFormat="1" ht="15.95" customHeight="1">
      <c r="A41" s="34">
        <v>-6</v>
      </c>
      <c r="B41" s="134" t="str">
        <f>IF(E19=B19,B20,B19)</f>
        <v>Абрамов Юрий</v>
      </c>
      <c r="C41" s="135"/>
      <c r="D41" s="39"/>
      <c r="E41" s="136" t="s">
        <v>126</v>
      </c>
      <c r="F41" s="137"/>
      <c r="G41" s="68">
        <v>20</v>
      </c>
      <c r="H41" s="138" t="str">
        <f>E40</f>
        <v>Абрамов Юрий</v>
      </c>
      <c r="I41" s="142"/>
      <c r="J41" s="36"/>
      <c r="K41" s="38"/>
      <c r="M41" s="34"/>
    </row>
    <row r="42" spans="1:32" s="16" customFormat="1" ht="15.95" customHeight="1">
      <c r="A42" s="34">
        <v>-7</v>
      </c>
      <c r="B42" s="134" t="str">
        <f>IF(E21=B21,B22,B21)</f>
        <v>Напреев Кирилл</v>
      </c>
      <c r="C42" s="135"/>
      <c r="D42" s="35">
        <v>12</v>
      </c>
      <c r="E42" s="142" t="str">
        <f>B43</f>
        <v>Федотов Дмитрий</v>
      </c>
      <c r="F42" s="151"/>
      <c r="G42" s="36"/>
      <c r="H42" s="136" t="s">
        <v>135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34" t="str">
        <f>IF(E23=B23,B24,B23)</f>
        <v>Федотов Дмитрий</v>
      </c>
      <c r="C43" s="135"/>
      <c r="D43" s="53"/>
      <c r="E43" s="136" t="s">
        <v>127</v>
      </c>
      <c r="F43" s="137"/>
      <c r="G43" s="36"/>
      <c r="H43" s="38"/>
      <c r="I43" s="38"/>
      <c r="AC43" s="34"/>
    </row>
    <row r="44" spans="1:32" s="16" customFormat="1" ht="15.95" customHeight="1">
      <c r="B44" s="82"/>
      <c r="C44" s="82"/>
      <c r="E44" s="50"/>
      <c r="F44" s="50"/>
      <c r="AC44" s="34"/>
    </row>
    <row r="45" spans="1:32" s="16" customFormat="1" ht="15.95" customHeight="1">
      <c r="A45" s="36">
        <v>-19</v>
      </c>
      <c r="B45" s="134" t="str">
        <f>IF(H37=E36,E38,E36)</f>
        <v>Базилевич Егор</v>
      </c>
      <c r="C45" s="135"/>
      <c r="D45" s="71">
        <v>27</v>
      </c>
      <c r="E45" s="138" t="str">
        <f>B45</f>
        <v>Базилевич Егор</v>
      </c>
      <c r="F45" s="138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34" t="str">
        <f>IF(H41=E40,E42,E40)</f>
        <v>Федотов Дмитрий</v>
      </c>
      <c r="C46" s="135"/>
      <c r="D46" s="39"/>
      <c r="E46" s="143" t="s">
        <v>150</v>
      </c>
      <c r="F46" s="144"/>
      <c r="G46" s="139"/>
      <c r="H46" s="139"/>
      <c r="AC46" s="34"/>
    </row>
    <row r="47" spans="1:32" s="16" customFormat="1" ht="15.95" customHeight="1">
      <c r="A47" s="34"/>
      <c r="B47" s="47"/>
      <c r="C47" s="47"/>
      <c r="D47" s="36"/>
      <c r="E47" s="92"/>
      <c r="F47" s="92"/>
      <c r="G47" s="36"/>
      <c r="H47" s="37"/>
      <c r="I47" s="37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52" t="str">
        <f>IF(E36=B36,B37,B36)</f>
        <v>X</v>
      </c>
      <c r="C48" s="153"/>
      <c r="D48" s="51">
        <v>17</v>
      </c>
      <c r="E48" s="138" t="str">
        <f>B49</f>
        <v>Кобелев Артем</v>
      </c>
      <c r="F48" s="138"/>
      <c r="G48" s="36"/>
      <c r="H48" s="37"/>
      <c r="I48" s="37"/>
      <c r="J48" s="36"/>
    </row>
    <row r="49" spans="1:15" s="56" customFormat="1" ht="15.95" customHeight="1">
      <c r="A49" s="34">
        <v>-10</v>
      </c>
      <c r="B49" s="134" t="str">
        <f>IF(E38=B38,B39,B38)</f>
        <v>Кобелев Артем</v>
      </c>
      <c r="C49" s="135"/>
      <c r="D49" s="53"/>
      <c r="E49" s="136"/>
      <c r="F49" s="137"/>
      <c r="G49" s="68">
        <v>26</v>
      </c>
      <c r="H49" s="138" t="str">
        <f>E50</f>
        <v>Напреев Кирилл</v>
      </c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34" t="str">
        <f>IF(E40=B40,B41,B40)</f>
        <v>Лыженков Глеб</v>
      </c>
      <c r="C50" s="135"/>
      <c r="D50" s="51">
        <v>18</v>
      </c>
      <c r="E50" s="138" t="str">
        <f>B51</f>
        <v>Напреев Кирилл</v>
      </c>
      <c r="F50" s="142"/>
      <c r="G50" s="36"/>
      <c r="H50" s="148" t="s">
        <v>148</v>
      </c>
      <c r="I50" s="137"/>
      <c r="J50" s="141"/>
      <c r="K50" s="141"/>
    </row>
    <row r="51" spans="1:15" s="56" customFormat="1" ht="15.95" customHeight="1">
      <c r="A51" s="34">
        <v>-12</v>
      </c>
      <c r="B51" s="134" t="str">
        <f>IF(E42=B42,B43,B42)</f>
        <v>Напреев Кирилл</v>
      </c>
      <c r="C51" s="135"/>
      <c r="D51" s="53"/>
      <c r="E51" s="136" t="s">
        <v>137</v>
      </c>
      <c r="F51" s="137"/>
      <c r="G51" s="36"/>
      <c r="H51" s="38"/>
      <c r="I51" s="38"/>
      <c r="J51" s="38"/>
    </row>
    <row r="52" spans="1:15" s="56" customFormat="1" ht="15.95" customHeight="1">
      <c r="A52" s="16"/>
      <c r="B52" s="82"/>
      <c r="C52" s="82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52" t="str">
        <f>IF(E48=B48,B49,B48)</f>
        <v>X</v>
      </c>
      <c r="C53" s="153"/>
      <c r="D53" s="44">
        <v>25</v>
      </c>
      <c r="E53" s="138" t="str">
        <f>B54</f>
        <v>Лыженков Глеб</v>
      </c>
      <c r="F53" s="138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34" t="str">
        <f>IF(E50=B50,B51,B50)</f>
        <v>Лыженков Глеб</v>
      </c>
      <c r="C54" s="135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60" t="str">
        <f>list2!D22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60" t="str">
        <f>list2!D24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list3!B1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list3!B2</f>
        <v>Кемерово</v>
      </c>
      <c r="D7" s="125"/>
      <c r="E7" s="125"/>
      <c r="H7" s="19" t="s">
        <v>6</v>
      </c>
      <c r="I7" s="19"/>
      <c r="J7" s="26"/>
      <c r="K7" s="157" t="str">
        <f>list3!B3</f>
        <v>14-16.01.2022</v>
      </c>
      <c r="L7" s="128"/>
      <c r="N7" s="25" t="s">
        <v>4</v>
      </c>
      <c r="O7" s="27" t="str">
        <f>list3!B5</f>
        <v>WS-1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49" t="str">
        <f>IF(VLOOKUP(A9,list3!$C$5:$D$20,2,FALSE)=0,"X",VLOOKUP(A9,list3!$C$5:$D$20,2,FALSE))</f>
        <v>Колбина Анастасия</v>
      </c>
      <c r="C9" s="150"/>
      <c r="D9" s="35">
        <v>1</v>
      </c>
      <c r="E9" s="138" t="str">
        <f>B9</f>
        <v>Колбина Анастасия</v>
      </c>
      <c r="F9" s="138"/>
      <c r="G9" s="36"/>
      <c r="H9" s="66"/>
      <c r="I9" s="66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IF(VLOOKUP(A10,list3!$C$5:$D$20,2,FALSE)=0,"X",VLOOKUP(A10,list3!$C$5:$D$20,2,FALSE))</f>
        <v>X</v>
      </c>
      <c r="C10" s="153"/>
      <c r="D10" s="39"/>
      <c r="E10" s="136"/>
      <c r="F10" s="147"/>
      <c r="G10" s="35">
        <v>13</v>
      </c>
      <c r="H10" s="138" t="str">
        <f>E9</f>
        <v>Колбина Анастасия</v>
      </c>
      <c r="I10" s="138"/>
      <c r="J10" s="36"/>
      <c r="K10" s="66"/>
      <c r="L10" s="66"/>
      <c r="Q10" s="38"/>
      <c r="R10" s="38"/>
    </row>
    <row r="11" spans="1:18" s="16" customFormat="1" ht="15.95" customHeight="1">
      <c r="A11" s="34">
        <v>9</v>
      </c>
      <c r="B11" s="152" t="str">
        <f>IF(VLOOKUP(A11,list3!$C$5:$D$20,2,FALSE)=0,"X",VLOOKUP(A11,list3!$C$5:$D$20,2,FALSE))</f>
        <v>X</v>
      </c>
      <c r="C11" s="153"/>
      <c r="D11" s="35">
        <v>2</v>
      </c>
      <c r="E11" s="138" t="str">
        <f>B12</f>
        <v>X</v>
      </c>
      <c r="F11" s="142"/>
      <c r="G11" s="39"/>
      <c r="H11" s="161"/>
      <c r="I11" s="147"/>
      <c r="J11" s="36"/>
      <c r="K11" s="65"/>
      <c r="L11" s="38"/>
      <c r="P11" s="41"/>
      <c r="Q11" s="38"/>
      <c r="R11" s="38"/>
    </row>
    <row r="12" spans="1:18" s="16" customFormat="1" ht="15.95" customHeight="1">
      <c r="A12" s="34">
        <v>8</v>
      </c>
      <c r="B12" s="152" t="str">
        <f>IF(VLOOKUP(A12,list3!$C$5:$D$20,2,FALSE)=0,"X",VLOOKUP(A12,list3!$C$5:$D$20,2,FALSE))</f>
        <v>X</v>
      </c>
      <c r="C12" s="153"/>
      <c r="D12" s="39"/>
      <c r="E12" s="148"/>
      <c r="F12" s="137"/>
      <c r="G12" s="36"/>
      <c r="H12" s="93"/>
      <c r="I12" s="76"/>
      <c r="J12" s="35">
        <v>23</v>
      </c>
      <c r="K12" s="138" t="str">
        <f>H10</f>
        <v>Колбина Анастасия</v>
      </c>
      <c r="L12" s="138"/>
      <c r="P12" s="38"/>
    </row>
    <row r="13" spans="1:18" s="16" customFormat="1" ht="15.95" customHeight="1">
      <c r="A13" s="34">
        <v>5</v>
      </c>
      <c r="B13" s="149" t="str">
        <f>IF(VLOOKUP(A13,list3!$C$5:$D$20,2,FALSE)=0,"X",VLOOKUP(A13,list3!$C$5:$D$20,2,FALSE))</f>
        <v>Гайратова Жамила</v>
      </c>
      <c r="C13" s="150"/>
      <c r="D13" s="43">
        <v>3</v>
      </c>
      <c r="E13" s="138" t="str">
        <f>B13</f>
        <v>Гайратова Жамила</v>
      </c>
      <c r="F13" s="138"/>
      <c r="G13" s="65"/>
      <c r="H13" s="93"/>
      <c r="I13" s="76"/>
      <c r="J13" s="44"/>
      <c r="K13" s="148" t="s">
        <v>219</v>
      </c>
      <c r="L13" s="147"/>
    </row>
    <row r="14" spans="1:18" s="16" customFormat="1" ht="15.95" customHeight="1">
      <c r="A14" s="34">
        <v>12</v>
      </c>
      <c r="B14" s="152" t="str">
        <f>IF(VLOOKUP(A14,list3!$C$5:$D$20,2,FALSE)=0,"X",VLOOKUP(A14,list3!$C$5:$D$20,2,FALSE))</f>
        <v>X</v>
      </c>
      <c r="C14" s="153"/>
      <c r="D14" s="39"/>
      <c r="E14" s="136"/>
      <c r="F14" s="147"/>
      <c r="G14" s="35">
        <v>14</v>
      </c>
      <c r="H14" s="138" t="str">
        <f>E13</f>
        <v>Гайратова Жамила</v>
      </c>
      <c r="I14" s="142"/>
      <c r="J14" s="36"/>
      <c r="K14" s="38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52" t="str">
        <f>IF(VLOOKUP(A15,list3!$C$5:$D$20,2,FALSE)=0,"X",VLOOKUP(A15,list3!$C$5:$D$20,2,FALSE))</f>
        <v>X</v>
      </c>
      <c r="C15" s="153"/>
      <c r="D15" s="35">
        <v>4</v>
      </c>
      <c r="E15" s="138" t="str">
        <f>B16</f>
        <v>Гридина Эльвира</v>
      </c>
      <c r="F15" s="142"/>
      <c r="G15" s="36"/>
      <c r="H15" s="136" t="s">
        <v>218</v>
      </c>
      <c r="I15" s="137"/>
      <c r="J15" s="36"/>
      <c r="K15" s="38"/>
      <c r="L15" s="38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IF(VLOOKUP(A16,list3!$C$5:$D$20,2,FALSE)=0,"X",VLOOKUP(A16,list3!$C$5:$D$20,2,FALSE))</f>
        <v>Гридина Эльвира</v>
      </c>
      <c r="C16" s="150"/>
      <c r="D16" s="39"/>
      <c r="E16" s="136"/>
      <c r="F16" s="137"/>
      <c r="G16" s="36"/>
      <c r="H16" s="93"/>
      <c r="I16" s="93"/>
      <c r="J16" s="36"/>
      <c r="K16" s="38"/>
      <c r="M16" s="35">
        <v>32</v>
      </c>
      <c r="N16" s="138" t="str">
        <f>K20</f>
        <v>Кириллова Валерия</v>
      </c>
      <c r="O16" s="138"/>
    </row>
    <row r="17" spans="1:29" s="16" customFormat="1" ht="15.95" customHeight="1">
      <c r="A17" s="34">
        <v>3</v>
      </c>
      <c r="B17" s="149" t="str">
        <f>IF(VLOOKUP(A17,list3!$C$5:$D$20,2,FALSE)=0,"X",VLOOKUP(A17,list3!$C$5:$D$20,2,FALSE))</f>
        <v>Ахмадова Назимахон</v>
      </c>
      <c r="C17" s="150"/>
      <c r="D17" s="35">
        <v>5</v>
      </c>
      <c r="E17" s="138" t="str">
        <f>B17</f>
        <v>Ахмадова Назимахон</v>
      </c>
      <c r="F17" s="138"/>
      <c r="G17" s="36"/>
      <c r="H17" s="93"/>
      <c r="I17" s="93"/>
      <c r="J17" s="36"/>
      <c r="K17" s="38"/>
      <c r="L17" s="38"/>
      <c r="M17" s="44"/>
      <c r="N17" s="162" t="s">
        <v>216</v>
      </c>
      <c r="O17" s="144"/>
    </row>
    <row r="18" spans="1:29" s="16" customFormat="1" ht="15.95" customHeight="1">
      <c r="A18" s="34">
        <v>14</v>
      </c>
      <c r="B18" s="152" t="str">
        <f>IF(VLOOKUP(A18,list3!$C$5:$D$20,2,FALSE)=0,"X",VLOOKUP(A18,list3!$C$5:$D$20,2,FALSE))</f>
        <v>X</v>
      </c>
      <c r="C18" s="153"/>
      <c r="D18" s="39"/>
      <c r="E18" s="136"/>
      <c r="F18" s="147"/>
      <c r="G18" s="35">
        <v>15</v>
      </c>
      <c r="H18" s="138" t="str">
        <f>E17</f>
        <v>Ахмадова Назимахон</v>
      </c>
      <c r="I18" s="138"/>
      <c r="J18" s="36"/>
      <c r="K18" s="66"/>
      <c r="L18" s="66"/>
      <c r="M18" s="44"/>
      <c r="N18" s="38"/>
    </row>
    <row r="19" spans="1:29" s="16" customFormat="1" ht="15.95" customHeight="1">
      <c r="A19" s="34">
        <v>11</v>
      </c>
      <c r="B19" s="152" t="str">
        <f>IF(VLOOKUP(A19,list3!$C$5:$D$20,2,FALSE)=0,"X",VLOOKUP(A19,list3!$C$5:$D$20,2,FALSE))</f>
        <v>X</v>
      </c>
      <c r="C19" s="153"/>
      <c r="D19" s="35">
        <v>6</v>
      </c>
      <c r="E19" s="138" t="str">
        <f>B20</f>
        <v>Кирюхина Анжелика</v>
      </c>
      <c r="F19" s="142"/>
      <c r="G19" s="39"/>
      <c r="H19" s="136" t="s">
        <v>217</v>
      </c>
      <c r="I19" s="147"/>
      <c r="J19" s="36"/>
      <c r="K19" s="65"/>
      <c r="L19" s="38"/>
      <c r="M19" s="44"/>
      <c r="N19" s="38"/>
    </row>
    <row r="20" spans="1:29" s="16" customFormat="1" ht="15.95" customHeight="1">
      <c r="A20" s="34">
        <v>6</v>
      </c>
      <c r="B20" s="149" t="str">
        <f>IF(VLOOKUP(A20,list3!$C$5:$D$20,2,FALSE)=0,"X",VLOOKUP(A20,list3!$C$5:$D$20,2,FALSE))</f>
        <v>Кирюхина Анжелика</v>
      </c>
      <c r="C20" s="150"/>
      <c r="D20" s="39"/>
      <c r="E20" s="148"/>
      <c r="F20" s="137"/>
      <c r="G20" s="36"/>
      <c r="H20" s="93"/>
      <c r="I20" s="76"/>
      <c r="J20" s="35">
        <v>24</v>
      </c>
      <c r="K20" s="138" t="str">
        <f>H22</f>
        <v>Кириллова Валерия</v>
      </c>
      <c r="L20" s="142"/>
      <c r="M20" s="44"/>
      <c r="N20" s="45"/>
    </row>
    <row r="21" spans="1:29" s="16" customFormat="1" ht="15.95" customHeight="1">
      <c r="A21" s="34">
        <v>7</v>
      </c>
      <c r="B21" s="152" t="str">
        <f>IF(VLOOKUP(A21,list3!$C$5:$D$20,2,FALSE)=0,"X",VLOOKUP(A21,list3!$C$5:$D$20,2,FALSE))</f>
        <v>X</v>
      </c>
      <c r="C21" s="153"/>
      <c r="D21" s="35">
        <v>7</v>
      </c>
      <c r="E21" s="138" t="str">
        <f>B21</f>
        <v>X</v>
      </c>
      <c r="F21" s="138"/>
      <c r="G21" s="36"/>
      <c r="H21" s="93"/>
      <c r="I21" s="76"/>
      <c r="J21" s="44"/>
      <c r="K21" s="148" t="s">
        <v>220</v>
      </c>
      <c r="L21" s="137"/>
      <c r="M21" s="36"/>
      <c r="N21" s="46"/>
      <c r="T21" s="36"/>
      <c r="U21" s="34"/>
      <c r="V21" s="37"/>
      <c r="W21" s="37"/>
      <c r="X21" s="36"/>
      <c r="Y21" s="40"/>
      <c r="Z21" s="40"/>
      <c r="AA21" s="36"/>
      <c r="AB21" s="38"/>
      <c r="AC21" s="38"/>
    </row>
    <row r="22" spans="1:29" s="16" customFormat="1" ht="15.95" customHeight="1">
      <c r="A22" s="34">
        <v>10</v>
      </c>
      <c r="B22" s="152" t="str">
        <f>IF(VLOOKUP(A22,list3!$C$5:$D$20,2,FALSE)=0,"X",VLOOKUP(A22,list3!$C$5:$D$20,2,FALSE))</f>
        <v>X</v>
      </c>
      <c r="C22" s="153"/>
      <c r="D22" s="39"/>
      <c r="E22" s="148"/>
      <c r="F22" s="147"/>
      <c r="G22" s="35">
        <v>16</v>
      </c>
      <c r="H22" s="138" t="str">
        <f>E23</f>
        <v>Кириллова Валерия</v>
      </c>
      <c r="I22" s="142"/>
      <c r="J22" s="36"/>
      <c r="K22" s="38"/>
      <c r="M22" s="34"/>
    </row>
    <row r="23" spans="1:29" s="16" customFormat="1" ht="15.95" customHeight="1">
      <c r="A23" s="34">
        <v>15</v>
      </c>
      <c r="B23" s="152" t="str">
        <f>IF(VLOOKUP(A23,list3!$C$5:$D$20,2,FALSE)=0,"X",VLOOKUP(A23,list3!$C$5:$D$20,2,FALSE))</f>
        <v>X</v>
      </c>
      <c r="C23" s="153"/>
      <c r="D23" s="35">
        <v>8</v>
      </c>
      <c r="E23" s="138" t="str">
        <f>B24</f>
        <v>Кириллова Валерия</v>
      </c>
      <c r="F23" s="142"/>
      <c r="G23" s="36"/>
      <c r="H23" s="148"/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49" t="str">
        <f>IF(VLOOKUP(A24,list3!$C$5:$D$20,2,FALSE)=0,"X",VLOOKUP(A24,list3!$C$5:$D$20,2,FALSE))</f>
        <v>Кириллова Валерия</v>
      </c>
      <c r="C24" s="150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65"/>
      <c r="F25" s="65"/>
      <c r="G25" s="36">
        <v>-23</v>
      </c>
      <c r="H25" s="134" t="str">
        <f>IF(K12=H10,H14,H10)</f>
        <v>Гайратова Жамила</v>
      </c>
      <c r="I25" s="135"/>
      <c r="J25" s="35">
        <v>31</v>
      </c>
      <c r="K25" s="138" t="str">
        <f>H25</f>
        <v>Гайратова Жамила</v>
      </c>
      <c r="L25" s="138"/>
      <c r="M25" s="139" t="s">
        <v>3</v>
      </c>
      <c r="N25" s="139"/>
    </row>
    <row r="26" spans="1:29" s="16" customFormat="1" ht="15.95" customHeight="1">
      <c r="A26" s="34"/>
      <c r="B26" s="47"/>
      <c r="C26" s="47"/>
      <c r="D26" s="36"/>
      <c r="E26" s="65"/>
      <c r="F26" s="65"/>
      <c r="G26" s="34">
        <v>-24</v>
      </c>
      <c r="H26" s="134" t="str">
        <f>IF(K20=H18,H22,H18)</f>
        <v>Ахмадова Назимахон</v>
      </c>
      <c r="I26" s="135"/>
      <c r="J26" s="39"/>
      <c r="K26" s="143" t="s">
        <v>221</v>
      </c>
      <c r="L26" s="144"/>
      <c r="M26" s="139"/>
      <c r="N26" s="139"/>
    </row>
    <row r="27" spans="1:29" s="16" customFormat="1" ht="15.95" customHeight="1">
      <c r="A27" s="34"/>
      <c r="B27" s="47"/>
      <c r="C27" s="47"/>
      <c r="D27" s="36"/>
      <c r="E27" s="40"/>
      <c r="F27" s="40"/>
      <c r="G27" s="36"/>
      <c r="H27" s="38"/>
      <c r="I27" s="38"/>
      <c r="J27" s="34"/>
      <c r="K27" s="37"/>
      <c r="L27" s="37"/>
      <c r="M27" s="36"/>
      <c r="N27" s="48"/>
      <c r="O27" s="48"/>
    </row>
    <row r="28" spans="1:29" s="16" customFormat="1" ht="15.95" customHeight="1">
      <c r="A28" s="34">
        <v>-13</v>
      </c>
      <c r="B28" s="152" t="str">
        <f>IF(H10=E9,E11,E9)</f>
        <v>X</v>
      </c>
      <c r="C28" s="153"/>
      <c r="D28" s="35">
        <v>21</v>
      </c>
      <c r="E28" s="131" t="str">
        <f>B29</f>
        <v>Гридина Эльвира</v>
      </c>
      <c r="F28" s="131"/>
      <c r="G28" s="36"/>
      <c r="H28" s="38"/>
      <c r="I28" s="38"/>
      <c r="J28" s="38"/>
      <c r="K28" s="37"/>
      <c r="L28" s="37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Гридина Эльвира</v>
      </c>
      <c r="C29" s="150"/>
      <c r="D29" s="39"/>
      <c r="E29" s="136"/>
      <c r="F29" s="137"/>
      <c r="G29" s="35">
        <v>30</v>
      </c>
      <c r="H29" s="138" t="str">
        <f>E28</f>
        <v>Гридина Эльвира</v>
      </c>
      <c r="I29" s="138"/>
      <c r="J29" s="141" t="s">
        <v>7</v>
      </c>
      <c r="K29" s="141"/>
      <c r="L29" s="37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Кирюхина Анжелика</v>
      </c>
      <c r="C30" s="150"/>
      <c r="D30" s="35">
        <v>22</v>
      </c>
      <c r="E30" s="142" t="str">
        <f>B30</f>
        <v>Кирюхина Анжелика</v>
      </c>
      <c r="F30" s="151"/>
      <c r="G30" s="44"/>
      <c r="H30" s="136" t="s">
        <v>215</v>
      </c>
      <c r="I30" s="137"/>
      <c r="J30" s="141"/>
      <c r="K30" s="141"/>
      <c r="L30" s="37"/>
      <c r="M30" s="36"/>
      <c r="N30" s="48"/>
      <c r="O30" s="48"/>
    </row>
    <row r="31" spans="1:29" s="16" customFormat="1" ht="15.95" customHeight="1">
      <c r="A31" s="34">
        <v>-16</v>
      </c>
      <c r="B31" s="152" t="str">
        <f>IF(H22=E21,E23,E21)</f>
        <v>X</v>
      </c>
      <c r="C31" s="153"/>
      <c r="D31" s="39"/>
      <c r="E31" s="148"/>
      <c r="F31" s="137"/>
      <c r="G31" s="36"/>
      <c r="H31" s="37"/>
      <c r="I31" s="37"/>
      <c r="J31" s="38"/>
      <c r="K31" s="37"/>
      <c r="L31" s="37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37"/>
      <c r="L32" s="37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X</v>
      </c>
      <c r="C33" s="150"/>
      <c r="D33" s="51">
        <v>29</v>
      </c>
      <c r="E33" s="138"/>
      <c r="F33" s="138"/>
      <c r="G33" s="139" t="s">
        <v>8</v>
      </c>
      <c r="H33" s="139"/>
      <c r="K33" s="37"/>
      <c r="L33" s="37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X</v>
      </c>
      <c r="C34" s="150"/>
      <c r="D34" s="39"/>
      <c r="E34" s="136"/>
      <c r="F34" s="137"/>
      <c r="G34" s="139"/>
      <c r="H34" s="139"/>
      <c r="K34" s="37"/>
      <c r="L34" s="37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40"/>
      <c r="F35" s="40"/>
      <c r="G35" s="36"/>
      <c r="H35" s="38"/>
      <c r="I35" s="38"/>
      <c r="J35" s="34"/>
      <c r="K35" s="37"/>
      <c r="L35" s="37"/>
      <c r="M35" s="36"/>
      <c r="N35" s="48"/>
      <c r="O35" s="48"/>
    </row>
    <row r="36" spans="1:32" s="16" customFormat="1" ht="15.95" customHeight="1">
      <c r="A36" s="34">
        <v>-1</v>
      </c>
      <c r="B36" s="149" t="str">
        <f>IF(E9=B9,B10,B9)</f>
        <v>X</v>
      </c>
      <c r="C36" s="150"/>
      <c r="D36" s="36">
        <v>9</v>
      </c>
      <c r="E36" s="138"/>
      <c r="F36" s="138"/>
      <c r="G36" s="34"/>
      <c r="J36" s="34"/>
      <c r="M36" s="34"/>
    </row>
    <row r="37" spans="1:32" s="16" customFormat="1" ht="15.95" customHeight="1">
      <c r="A37" s="34">
        <v>-2</v>
      </c>
      <c r="B37" s="149" t="str">
        <f>IF(E11=B11,B12,B11)</f>
        <v>X</v>
      </c>
      <c r="C37" s="150"/>
      <c r="D37" s="39"/>
      <c r="E37" s="136"/>
      <c r="F37" s="147"/>
      <c r="G37" s="35">
        <v>19</v>
      </c>
      <c r="H37" s="138"/>
      <c r="I37" s="138"/>
      <c r="J37" s="36"/>
      <c r="K37" s="37"/>
      <c r="L37" s="37"/>
      <c r="M37" s="36"/>
      <c r="N37" s="38"/>
    </row>
    <row r="38" spans="1:32" s="16" customFormat="1" ht="15.95" customHeight="1">
      <c r="A38" s="34">
        <v>-3</v>
      </c>
      <c r="B38" s="149" t="str">
        <f>IF(E13=B13,B14,B13)</f>
        <v>X</v>
      </c>
      <c r="C38" s="150"/>
      <c r="D38" s="35">
        <v>10</v>
      </c>
      <c r="E38" s="142"/>
      <c r="F38" s="151"/>
      <c r="G38" s="53"/>
      <c r="H38" s="148"/>
      <c r="I38" s="147"/>
      <c r="J38" s="36"/>
      <c r="K38" s="40"/>
      <c r="L38" s="38"/>
      <c r="M38" s="36"/>
      <c r="N38" s="38"/>
    </row>
    <row r="39" spans="1:32" s="16" customFormat="1" ht="15.95" customHeight="1">
      <c r="A39" s="34">
        <v>-4</v>
      </c>
      <c r="B39" s="149" t="str">
        <f>IF(E15=B15,B16,B15)</f>
        <v>X</v>
      </c>
      <c r="C39" s="150"/>
      <c r="D39" s="39"/>
      <c r="E39" s="136"/>
      <c r="F39" s="137"/>
      <c r="G39" s="36"/>
      <c r="H39" s="38"/>
      <c r="I39" s="42"/>
      <c r="J39" s="35">
        <v>28</v>
      </c>
      <c r="K39" s="138"/>
      <c r="L39" s="138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49" t="str">
        <f>IF(E17=B17,B18,B17)</f>
        <v>X</v>
      </c>
      <c r="C40" s="150"/>
      <c r="D40" s="35">
        <v>11</v>
      </c>
      <c r="E40" s="138"/>
      <c r="F40" s="138"/>
      <c r="G40" s="36"/>
      <c r="H40" s="38"/>
      <c r="I40" s="42"/>
      <c r="J40" s="44"/>
      <c r="K40" s="148"/>
      <c r="L40" s="137"/>
      <c r="M40" s="141"/>
      <c r="N40" s="141"/>
    </row>
    <row r="41" spans="1:32" s="16" customFormat="1" ht="15.95" customHeight="1">
      <c r="A41" s="34">
        <v>-6</v>
      </c>
      <c r="B41" s="149" t="str">
        <f>IF(E19=B19,B20,B19)</f>
        <v>X</v>
      </c>
      <c r="C41" s="150"/>
      <c r="D41" s="39"/>
      <c r="E41" s="136"/>
      <c r="F41" s="137"/>
      <c r="G41" s="35">
        <v>20</v>
      </c>
      <c r="H41" s="138"/>
      <c r="I41" s="142"/>
      <c r="J41" s="36"/>
      <c r="K41" s="38"/>
      <c r="M41" s="34"/>
    </row>
    <row r="42" spans="1:32" s="16" customFormat="1" ht="15.95" customHeight="1">
      <c r="A42" s="34">
        <v>-7</v>
      </c>
      <c r="B42" s="149" t="str">
        <f>IF(E21=B21,B22,B21)</f>
        <v>X</v>
      </c>
      <c r="C42" s="150"/>
      <c r="D42" s="35">
        <v>12</v>
      </c>
      <c r="E42" s="142"/>
      <c r="F42" s="151"/>
      <c r="G42" s="36"/>
      <c r="H42" s="136"/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49" t="str">
        <f>IF(E23=B23,B24,B23)</f>
        <v>X</v>
      </c>
      <c r="C43" s="150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49"/>
      <c r="C44" s="49"/>
      <c r="E44" s="50"/>
      <c r="F44" s="50"/>
      <c r="AC44" s="34"/>
    </row>
    <row r="45" spans="1:32" s="16" customFormat="1" ht="15.95" customHeight="1">
      <c r="A45" s="36">
        <v>-19</v>
      </c>
      <c r="B45" s="149">
        <f>IF(H37=E36,E38,E36)</f>
        <v>0</v>
      </c>
      <c r="C45" s="150"/>
      <c r="D45" s="44">
        <v>27</v>
      </c>
      <c r="E45" s="140"/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49">
        <f>IF(H41=E40,E42,E40)</f>
        <v>0</v>
      </c>
      <c r="C46" s="150"/>
      <c r="D46" s="39"/>
      <c r="E46" s="162"/>
      <c r="F46" s="144"/>
      <c r="G46" s="139"/>
      <c r="H46" s="139"/>
      <c r="AC46" s="34"/>
    </row>
    <row r="47" spans="1:32" s="16" customFormat="1" ht="15.95" customHeight="1">
      <c r="A47" s="34"/>
      <c r="B47" s="52"/>
      <c r="C47" s="52"/>
      <c r="D47" s="36"/>
      <c r="E47" s="40"/>
      <c r="F47" s="40"/>
      <c r="G47" s="36"/>
      <c r="H47" s="37"/>
      <c r="I47" s="37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49" t="str">
        <f>IF(E36=B36,B37,B36)</f>
        <v>X</v>
      </c>
      <c r="C48" s="150"/>
      <c r="D48" s="51">
        <v>17</v>
      </c>
      <c r="E48" s="138"/>
      <c r="F48" s="138"/>
      <c r="G48" s="36"/>
      <c r="H48" s="37"/>
      <c r="I48" s="37"/>
      <c r="J48" s="36"/>
    </row>
    <row r="49" spans="1:15" s="56" customFormat="1" ht="15.95" customHeight="1">
      <c r="A49" s="34">
        <v>-10</v>
      </c>
      <c r="B49" s="149" t="str">
        <f>IF(E38=B38,B39,B38)</f>
        <v>X</v>
      </c>
      <c r="C49" s="150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49" t="str">
        <f>IF(E40=B40,B41,B40)</f>
        <v>X</v>
      </c>
      <c r="C50" s="150"/>
      <c r="D50" s="51">
        <v>18</v>
      </c>
      <c r="E50" s="140"/>
      <c r="F50" s="145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49" t="str">
        <f>IF(E42=B42,B43,B42)</f>
        <v>X</v>
      </c>
      <c r="C51" s="150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49"/>
      <c r="C52" s="49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49" t="str">
        <f>IF(E48=B48,B49,B48)</f>
        <v>X</v>
      </c>
      <c r="C53" s="150"/>
      <c r="D53" s="44">
        <v>25</v>
      </c>
      <c r="E53" s="140"/>
      <c r="F53" s="140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49" t="str">
        <f>IF(E50=B50,B51,B50)</f>
        <v>X</v>
      </c>
      <c r="C54" s="150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60" t="str">
        <f>list3!D22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60" t="str">
        <f>list3!D24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list4!B1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list4!B2</f>
        <v>Кемерово</v>
      </c>
      <c r="D7" s="125"/>
      <c r="E7" s="125"/>
      <c r="H7" s="19" t="s">
        <v>6</v>
      </c>
      <c r="I7" s="19"/>
      <c r="J7" s="26"/>
      <c r="K7" s="157" t="str">
        <f>list4!B3</f>
        <v>14-16.01.2022</v>
      </c>
      <c r="L7" s="128"/>
      <c r="N7" s="25" t="s">
        <v>4</v>
      </c>
      <c r="O7" s="86" t="str">
        <f>list4!B5</f>
        <v>WS-2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49" t="str">
        <f>IF(VLOOKUP(A9,list4!$C$5:$D$20,2,FALSE)=0,"X",VLOOKUP(A9,list4!$C$5:$D$20,2,FALSE))</f>
        <v>Хлыстун Ярослава</v>
      </c>
      <c r="C9" s="150"/>
      <c r="D9" s="35">
        <v>1</v>
      </c>
      <c r="E9" s="138" t="str">
        <f>B9</f>
        <v>Хлыстун Ярослава</v>
      </c>
      <c r="F9" s="138"/>
      <c r="G9" s="36"/>
      <c r="H9" s="84"/>
      <c r="I9" s="84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IF(VLOOKUP(A10,list4!$C$5:$D$20,2,FALSE)=0,"X",VLOOKUP(A10,list4!$C$5:$D$20,2,FALSE))</f>
        <v>X</v>
      </c>
      <c r="C10" s="153"/>
      <c r="D10" s="39"/>
      <c r="E10" s="136"/>
      <c r="F10" s="147"/>
      <c r="G10" s="35">
        <v>13</v>
      </c>
      <c r="H10" s="138" t="str">
        <f>E9</f>
        <v>Хлыстун Ярослава</v>
      </c>
      <c r="I10" s="138"/>
      <c r="J10" s="36"/>
      <c r="K10" s="84"/>
      <c r="L10" s="84"/>
      <c r="Q10" s="38"/>
      <c r="R10" s="38"/>
    </row>
    <row r="11" spans="1:18" s="16" customFormat="1" ht="15.95" customHeight="1">
      <c r="A11" s="34">
        <v>9</v>
      </c>
      <c r="B11" s="149" t="str">
        <f>IF(VLOOKUP(A11,list4!$C$5:$D$20,2,FALSE)=0,"X",VLOOKUP(A11,list4!$C$5:$D$20,2,FALSE))</f>
        <v>Боар Ульяна</v>
      </c>
      <c r="C11" s="150"/>
      <c r="D11" s="35">
        <v>2</v>
      </c>
      <c r="E11" s="138" t="str">
        <f>B11</f>
        <v>Боар Ульяна</v>
      </c>
      <c r="F11" s="138"/>
      <c r="G11" s="39"/>
      <c r="H11" s="161" t="s">
        <v>130</v>
      </c>
      <c r="I11" s="147"/>
      <c r="J11" s="36"/>
      <c r="K11" s="83"/>
      <c r="L11" s="38"/>
      <c r="P11" s="41"/>
      <c r="Q11" s="38"/>
      <c r="R11" s="38"/>
    </row>
    <row r="12" spans="1:18" s="16" customFormat="1" ht="15.95" customHeight="1">
      <c r="A12" s="34">
        <v>8</v>
      </c>
      <c r="B12" s="149" t="str">
        <f>IF(VLOOKUP(A12,list4!$C$5:$D$20,2,FALSE)=0,"X",VLOOKUP(A12,list4!$C$5:$D$20,2,FALSE))</f>
        <v>Курьянович Алеся</v>
      </c>
      <c r="C12" s="150"/>
      <c r="D12" s="39"/>
      <c r="E12" s="148" t="s">
        <v>125</v>
      </c>
      <c r="F12" s="137"/>
      <c r="G12" s="36"/>
      <c r="H12" s="38"/>
      <c r="I12" s="42"/>
      <c r="J12" s="35">
        <v>23</v>
      </c>
      <c r="K12" s="138" t="str">
        <f>H10</f>
        <v>Хлыстун Ярослава</v>
      </c>
      <c r="L12" s="138"/>
      <c r="P12" s="38"/>
    </row>
    <row r="13" spans="1:18" s="16" customFormat="1" ht="15.95" customHeight="1">
      <c r="A13" s="34">
        <v>5</v>
      </c>
      <c r="B13" s="149" t="str">
        <f>IF(VLOOKUP(A13,list4!$C$5:$D$20,2,FALSE)=0,"X",VLOOKUP(A13,list4!$C$5:$D$20,2,FALSE))</f>
        <v>Капран Дарья</v>
      </c>
      <c r="C13" s="150"/>
      <c r="D13" s="43">
        <v>3</v>
      </c>
      <c r="E13" s="138" t="str">
        <f>B13</f>
        <v>Капран Дарья</v>
      </c>
      <c r="F13" s="138"/>
      <c r="G13" s="83"/>
      <c r="H13" s="38"/>
      <c r="I13" s="42"/>
      <c r="J13" s="44"/>
      <c r="K13" s="148" t="s">
        <v>146</v>
      </c>
      <c r="L13" s="147"/>
    </row>
    <row r="14" spans="1:18" s="16" customFormat="1" ht="15.95" customHeight="1">
      <c r="A14" s="34">
        <v>12</v>
      </c>
      <c r="B14" s="149" t="str">
        <f>IF(VLOOKUP(A14,list4!$C$5:$D$20,2,FALSE)=0,"X",VLOOKUP(A14,list4!$C$5:$D$20,2,FALSE))</f>
        <v>Ратников Степан</v>
      </c>
      <c r="C14" s="150"/>
      <c r="D14" s="39"/>
      <c r="E14" s="136" t="s">
        <v>129</v>
      </c>
      <c r="F14" s="147"/>
      <c r="G14" s="35">
        <v>14</v>
      </c>
      <c r="H14" s="138" t="str">
        <f>E15</f>
        <v>Вихарева Александра</v>
      </c>
      <c r="I14" s="142"/>
      <c r="J14" s="36"/>
      <c r="K14" s="38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52" t="str">
        <f>IF(VLOOKUP(A15,list4!$C$5:$D$20,2,FALSE)=0,"X",VLOOKUP(A15,list4!$C$5:$D$20,2,FALSE))</f>
        <v>X</v>
      </c>
      <c r="C15" s="153"/>
      <c r="D15" s="35">
        <v>4</v>
      </c>
      <c r="E15" s="138" t="str">
        <f>B16</f>
        <v>Вихарева Александра</v>
      </c>
      <c r="F15" s="142"/>
      <c r="G15" s="36"/>
      <c r="H15" s="136" t="s">
        <v>133</v>
      </c>
      <c r="I15" s="137"/>
      <c r="J15" s="36"/>
      <c r="K15" s="38"/>
      <c r="L15" s="38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IF(VLOOKUP(A16,list4!$C$5:$D$20,2,FALSE)=0,"X",VLOOKUP(A16,list4!$C$5:$D$20,2,FALSE))</f>
        <v>Вихарева Александра</v>
      </c>
      <c r="C16" s="150"/>
      <c r="D16" s="39"/>
      <c r="E16" s="136"/>
      <c r="F16" s="137"/>
      <c r="G16" s="36"/>
      <c r="H16" s="38"/>
      <c r="I16" s="38"/>
      <c r="J16" s="36"/>
      <c r="K16" s="38"/>
      <c r="M16" s="35">
        <v>32</v>
      </c>
      <c r="N16" s="138" t="str">
        <f>K12</f>
        <v>Хлыстун Ярослава</v>
      </c>
      <c r="O16" s="138"/>
    </row>
    <row r="17" spans="1:29" s="16" customFormat="1" ht="15.95" customHeight="1">
      <c r="A17" s="34">
        <v>3</v>
      </c>
      <c r="B17" s="149" t="str">
        <f>IF(VLOOKUP(A17,list4!$C$5:$D$20,2,FALSE)=0,"X",VLOOKUP(A17,list4!$C$5:$D$20,2,FALSE))</f>
        <v>Гудалина Дарья</v>
      </c>
      <c r="C17" s="150"/>
      <c r="D17" s="35">
        <v>5</v>
      </c>
      <c r="E17" s="138" t="str">
        <f>B17</f>
        <v>Гудалина Дарья</v>
      </c>
      <c r="F17" s="138"/>
      <c r="G17" s="36"/>
      <c r="H17" s="84"/>
      <c r="I17" s="84"/>
      <c r="J17" s="36"/>
      <c r="K17" s="38"/>
      <c r="L17" s="38"/>
      <c r="M17" s="44"/>
      <c r="N17" s="162" t="s">
        <v>159</v>
      </c>
      <c r="O17" s="144"/>
    </row>
    <row r="18" spans="1:29" s="16" customFormat="1" ht="15.95" customHeight="1">
      <c r="A18" s="34">
        <v>14</v>
      </c>
      <c r="B18" s="152" t="str">
        <f>IF(VLOOKUP(A18,list4!$C$5:$D$20,2,FALSE)=0,"X",VLOOKUP(A18,list4!$C$5:$D$20,2,FALSE))</f>
        <v>X</v>
      </c>
      <c r="C18" s="153"/>
      <c r="D18" s="39"/>
      <c r="E18" s="136"/>
      <c r="F18" s="147"/>
      <c r="G18" s="35">
        <v>15</v>
      </c>
      <c r="H18" s="138" t="str">
        <f>E17</f>
        <v>Гудалина Дарья</v>
      </c>
      <c r="I18" s="138"/>
      <c r="J18" s="36"/>
      <c r="K18" s="84"/>
      <c r="L18" s="84"/>
      <c r="M18" s="44"/>
      <c r="N18" s="38"/>
    </row>
    <row r="19" spans="1:29" s="16" customFormat="1" ht="15.95" customHeight="1">
      <c r="A19" s="34">
        <v>11</v>
      </c>
      <c r="B19" s="149" t="str">
        <f>IF(VLOOKUP(A19,list4!$C$5:$D$20,2,FALSE)=0,"X",VLOOKUP(A19,list4!$C$5:$D$20,2,FALSE))</f>
        <v>Шакурина София</v>
      </c>
      <c r="C19" s="150"/>
      <c r="D19" s="35">
        <v>6</v>
      </c>
      <c r="E19" s="138" t="str">
        <f>B20</f>
        <v>Мануйлова Светлана</v>
      </c>
      <c r="F19" s="142"/>
      <c r="G19" s="39"/>
      <c r="H19" s="136" t="s">
        <v>131</v>
      </c>
      <c r="I19" s="147"/>
      <c r="J19" s="36"/>
      <c r="K19" s="83"/>
      <c r="L19" s="38"/>
      <c r="M19" s="44"/>
      <c r="N19" s="38"/>
    </row>
    <row r="20" spans="1:29" s="16" customFormat="1" ht="15.95" customHeight="1">
      <c r="A20" s="34">
        <v>6</v>
      </c>
      <c r="B20" s="149" t="str">
        <f>IF(VLOOKUP(A20,list4!$C$5:$D$20,2,FALSE)=0,"X",VLOOKUP(A20,list4!$C$5:$D$20,2,FALSE))</f>
        <v>Мануйлова Светлана</v>
      </c>
      <c r="C20" s="150"/>
      <c r="D20" s="39"/>
      <c r="E20" s="148" t="s">
        <v>128</v>
      </c>
      <c r="F20" s="137"/>
      <c r="G20" s="36"/>
      <c r="H20" s="38"/>
      <c r="I20" s="42"/>
      <c r="J20" s="35">
        <v>24</v>
      </c>
      <c r="K20" s="138" t="str">
        <f>H22</f>
        <v>Кукшенева Дарья</v>
      </c>
      <c r="L20" s="142"/>
      <c r="M20" s="44"/>
      <c r="N20" s="45"/>
    </row>
    <row r="21" spans="1:29" s="16" customFormat="1" ht="15.95" customHeight="1">
      <c r="A21" s="34">
        <v>7</v>
      </c>
      <c r="B21" s="149" t="str">
        <f>IF(VLOOKUP(A21,list4!$C$5:$D$20,2,FALSE)=0,"X",VLOOKUP(A21,list4!$C$5:$D$20,2,FALSE))</f>
        <v>Хайбуллина Рубина</v>
      </c>
      <c r="C21" s="150"/>
      <c r="D21" s="35">
        <v>7</v>
      </c>
      <c r="E21" s="138" t="str">
        <f>B21</f>
        <v>Хайбуллина Рубина</v>
      </c>
      <c r="F21" s="138"/>
      <c r="G21" s="36"/>
      <c r="H21" s="38"/>
      <c r="I21" s="42"/>
      <c r="J21" s="44"/>
      <c r="K21" s="148" t="s">
        <v>147</v>
      </c>
      <c r="L21" s="137"/>
      <c r="M21" s="36"/>
      <c r="N21" s="46"/>
      <c r="T21" s="36"/>
      <c r="U21" s="34"/>
      <c r="V21" s="84"/>
      <c r="W21" s="84"/>
      <c r="X21" s="36"/>
      <c r="Y21" s="83"/>
      <c r="Z21" s="83"/>
      <c r="AA21" s="36"/>
      <c r="AB21" s="38"/>
      <c r="AC21" s="38"/>
    </row>
    <row r="22" spans="1:29" s="16" customFormat="1" ht="15.95" customHeight="1">
      <c r="A22" s="34">
        <v>10</v>
      </c>
      <c r="B22" s="149" t="str">
        <f>IF(VLOOKUP(A22,list4!$C$5:$D$20,2,FALSE)=0,"X",VLOOKUP(A22,list4!$C$5:$D$20,2,FALSE))</f>
        <v>Полянская Олеся</v>
      </c>
      <c r="C22" s="150"/>
      <c r="D22" s="39"/>
      <c r="E22" s="148" t="s">
        <v>132</v>
      </c>
      <c r="F22" s="147"/>
      <c r="G22" s="35">
        <v>16</v>
      </c>
      <c r="H22" s="138" t="str">
        <f>E23</f>
        <v>Кукшенева Дарья</v>
      </c>
      <c r="I22" s="142"/>
      <c r="J22" s="36"/>
      <c r="K22" s="38"/>
      <c r="M22" s="34"/>
    </row>
    <row r="23" spans="1:29" s="16" customFormat="1" ht="15.95" customHeight="1">
      <c r="A23" s="34">
        <v>15</v>
      </c>
      <c r="B23" s="152" t="str">
        <f>IF(VLOOKUP(A23,list4!$C$5:$D$20,2,FALSE)=0,"X",VLOOKUP(A23,list4!$C$5:$D$20,2,FALSE))</f>
        <v>X</v>
      </c>
      <c r="C23" s="153"/>
      <c r="D23" s="35">
        <v>8</v>
      </c>
      <c r="E23" s="138" t="str">
        <f>B24</f>
        <v>Кукшенева Дарья</v>
      </c>
      <c r="F23" s="142"/>
      <c r="G23" s="36"/>
      <c r="H23" s="148" t="s">
        <v>134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49" t="str">
        <f>IF(VLOOKUP(A24,list4!$C$5:$D$20,2,FALSE)=0,"X",VLOOKUP(A24,list4!$C$5:$D$20,2,FALSE))</f>
        <v>Кукшенева Дарья</v>
      </c>
      <c r="C24" s="150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83"/>
      <c r="F25" s="83"/>
      <c r="G25" s="36">
        <v>-23</v>
      </c>
      <c r="H25" s="134" t="str">
        <f>IF(K12=H10,H14,H10)</f>
        <v>Вихарева Александра</v>
      </c>
      <c r="I25" s="135"/>
      <c r="J25" s="35">
        <v>31</v>
      </c>
      <c r="K25" s="138" t="str">
        <f>H26</f>
        <v>Гудалина Дарья</v>
      </c>
      <c r="L25" s="138"/>
      <c r="M25" s="139" t="s">
        <v>3</v>
      </c>
      <c r="N25" s="139"/>
    </row>
    <row r="26" spans="1:29" s="16" customFormat="1" ht="15.95" customHeight="1">
      <c r="A26" s="34"/>
      <c r="B26" s="47"/>
      <c r="C26" s="47"/>
      <c r="D26" s="36"/>
      <c r="E26" s="83"/>
      <c r="F26" s="83"/>
      <c r="G26" s="34">
        <v>-24</v>
      </c>
      <c r="H26" s="134" t="str">
        <f>IF(K20=H18,H22,H18)</f>
        <v>Гудалина Дарья</v>
      </c>
      <c r="I26" s="135"/>
      <c r="J26" s="39"/>
      <c r="K26" s="143" t="s">
        <v>162</v>
      </c>
      <c r="L26" s="144"/>
      <c r="M26" s="139"/>
      <c r="N26" s="139"/>
    </row>
    <row r="27" spans="1:29" s="16" customFormat="1" ht="15.95" customHeight="1">
      <c r="A27" s="34"/>
      <c r="B27" s="47"/>
      <c r="C27" s="47"/>
      <c r="D27" s="36"/>
      <c r="E27" s="83"/>
      <c r="F27" s="83"/>
      <c r="G27" s="36"/>
      <c r="H27" s="38"/>
      <c r="I27" s="38"/>
      <c r="J27" s="34"/>
      <c r="K27" s="84"/>
      <c r="L27" s="84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Боар Ульяна</v>
      </c>
      <c r="C28" s="150"/>
      <c r="D28" s="35">
        <v>21</v>
      </c>
      <c r="E28" s="131" t="str">
        <f>B29</f>
        <v>Капран Дарья</v>
      </c>
      <c r="F28" s="131"/>
      <c r="G28" s="36"/>
      <c r="H28" s="38"/>
      <c r="I28" s="38"/>
      <c r="J28" s="38"/>
      <c r="K28" s="84"/>
      <c r="L28" s="84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Капран Дарья</v>
      </c>
      <c r="C29" s="150"/>
      <c r="D29" s="39"/>
      <c r="E29" s="136" t="s">
        <v>144</v>
      </c>
      <c r="F29" s="137"/>
      <c r="G29" s="35">
        <v>30</v>
      </c>
      <c r="H29" s="138" t="str">
        <f>E30</f>
        <v>Мануйлова Светлана</v>
      </c>
      <c r="I29" s="138"/>
      <c r="J29" s="141" t="s">
        <v>7</v>
      </c>
      <c r="K29" s="141"/>
      <c r="L29" s="84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Мануйлова Светлана</v>
      </c>
      <c r="C30" s="150"/>
      <c r="D30" s="35">
        <v>22</v>
      </c>
      <c r="E30" s="142" t="str">
        <f>B30</f>
        <v>Мануйлова Светлана</v>
      </c>
      <c r="F30" s="151"/>
      <c r="G30" s="44"/>
      <c r="H30" s="136" t="s">
        <v>157</v>
      </c>
      <c r="I30" s="137"/>
      <c r="J30" s="141"/>
      <c r="K30" s="141"/>
      <c r="L30" s="84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Хайбуллина Рубина</v>
      </c>
      <c r="C31" s="150"/>
      <c r="D31" s="39"/>
      <c r="E31" s="148" t="s">
        <v>145</v>
      </c>
      <c r="F31" s="137"/>
      <c r="G31" s="36"/>
      <c r="H31" s="84"/>
      <c r="I31" s="84"/>
      <c r="J31" s="38"/>
      <c r="K31" s="84"/>
      <c r="L31" s="84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84"/>
      <c r="L32" s="84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Боар Ульяна</v>
      </c>
      <c r="C33" s="150"/>
      <c r="D33" s="51">
        <v>29</v>
      </c>
      <c r="E33" s="138" t="str">
        <f>B34</f>
        <v>Хайбуллина Рубина</v>
      </c>
      <c r="F33" s="138"/>
      <c r="G33" s="139" t="s">
        <v>8</v>
      </c>
      <c r="H33" s="139"/>
      <c r="K33" s="84"/>
      <c r="L33" s="84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Хайбуллина Рубина</v>
      </c>
      <c r="C34" s="150"/>
      <c r="D34" s="39"/>
      <c r="E34" s="136" t="s">
        <v>158</v>
      </c>
      <c r="F34" s="137"/>
      <c r="G34" s="139"/>
      <c r="H34" s="139"/>
      <c r="K34" s="84"/>
      <c r="L34" s="84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83"/>
      <c r="F35" s="83"/>
      <c r="G35" s="36"/>
      <c r="H35" s="38"/>
      <c r="I35" s="38"/>
      <c r="J35" s="34"/>
      <c r="K35" s="84"/>
      <c r="L35" s="84"/>
      <c r="M35" s="36"/>
      <c r="N35" s="48"/>
      <c r="O35" s="48"/>
    </row>
    <row r="36" spans="1:32" s="16" customFormat="1" ht="15.95" customHeight="1">
      <c r="A36" s="34">
        <v>-1</v>
      </c>
      <c r="B36" s="152" t="str">
        <f>IF(E9=B9,B10,B9)</f>
        <v>X</v>
      </c>
      <c r="C36" s="153"/>
      <c r="D36" s="36">
        <v>9</v>
      </c>
      <c r="E36" s="138" t="str">
        <f>B37</f>
        <v>Курьянович Алеся</v>
      </c>
      <c r="F36" s="138"/>
      <c r="G36" s="34"/>
      <c r="J36" s="34"/>
      <c r="M36" s="34"/>
    </row>
    <row r="37" spans="1:32" s="16" customFormat="1" ht="15.95" customHeight="1">
      <c r="A37" s="34">
        <v>-2</v>
      </c>
      <c r="B37" s="149" t="str">
        <f>IF(E11=B11,B12,B11)</f>
        <v>Курьянович Алеся</v>
      </c>
      <c r="C37" s="150"/>
      <c r="D37" s="39"/>
      <c r="E37" s="136"/>
      <c r="F37" s="147"/>
      <c r="G37" s="35">
        <v>19</v>
      </c>
      <c r="H37" s="138" t="str">
        <f>E36</f>
        <v>Курьянович Алеся</v>
      </c>
      <c r="I37" s="138"/>
      <c r="J37" s="36"/>
      <c r="K37" s="84"/>
      <c r="L37" s="84"/>
      <c r="M37" s="36"/>
      <c r="N37" s="38"/>
    </row>
    <row r="38" spans="1:32" s="16" customFormat="1" ht="15.95" customHeight="1">
      <c r="A38" s="34">
        <v>-3</v>
      </c>
      <c r="B38" s="149" t="str">
        <f>IF(E13=B13,B14,B13)</f>
        <v>Ратников Степан</v>
      </c>
      <c r="C38" s="150"/>
      <c r="D38" s="35">
        <v>10</v>
      </c>
      <c r="E38" s="142" t="str">
        <f>B38</f>
        <v>Ратников Степан</v>
      </c>
      <c r="F38" s="151"/>
      <c r="G38" s="53"/>
      <c r="H38" s="148" t="s">
        <v>141</v>
      </c>
      <c r="I38" s="147"/>
      <c r="J38" s="36"/>
      <c r="K38" s="83"/>
      <c r="L38" s="38"/>
      <c r="M38" s="36"/>
      <c r="N38" s="38"/>
    </row>
    <row r="39" spans="1:32" s="16" customFormat="1" ht="15.95" customHeight="1">
      <c r="A39" s="34">
        <v>-4</v>
      </c>
      <c r="B39" s="152" t="str">
        <f>IF(E15=B15,B16,B15)</f>
        <v>X</v>
      </c>
      <c r="C39" s="153"/>
      <c r="D39" s="39"/>
      <c r="E39" s="136"/>
      <c r="F39" s="137"/>
      <c r="G39" s="36"/>
      <c r="H39" s="38"/>
      <c r="I39" s="42"/>
      <c r="J39" s="35">
        <v>28</v>
      </c>
      <c r="K39" s="138" t="str">
        <f>H37</f>
        <v>Курьянович Алеся</v>
      </c>
      <c r="L39" s="138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52" t="str">
        <f>IF(E17=B17,B18,B17)</f>
        <v>X</v>
      </c>
      <c r="C40" s="153"/>
      <c r="D40" s="35">
        <v>11</v>
      </c>
      <c r="E40" s="138" t="str">
        <f>B41</f>
        <v>Шакурина София</v>
      </c>
      <c r="F40" s="138"/>
      <c r="G40" s="36"/>
      <c r="H40" s="38"/>
      <c r="I40" s="42"/>
      <c r="J40" s="44"/>
      <c r="K40" s="148" t="s">
        <v>163</v>
      </c>
      <c r="L40" s="137"/>
      <c r="M40" s="141"/>
      <c r="N40" s="141"/>
    </row>
    <row r="41" spans="1:32" s="16" customFormat="1" ht="15.95" customHeight="1">
      <c r="A41" s="34">
        <v>-6</v>
      </c>
      <c r="B41" s="149" t="str">
        <f>IF(E19=B19,B20,B19)</f>
        <v>Шакурина София</v>
      </c>
      <c r="C41" s="150"/>
      <c r="D41" s="39"/>
      <c r="E41" s="136"/>
      <c r="F41" s="137"/>
      <c r="G41" s="35">
        <v>20</v>
      </c>
      <c r="H41" s="138" t="str">
        <f>E42</f>
        <v>Полянская Олеся</v>
      </c>
      <c r="I41" s="142"/>
      <c r="J41" s="36"/>
      <c r="K41" s="38"/>
      <c r="M41" s="34"/>
    </row>
    <row r="42" spans="1:32" s="16" customFormat="1" ht="15.95" customHeight="1">
      <c r="A42" s="34">
        <v>-7</v>
      </c>
      <c r="B42" s="149" t="str">
        <f>IF(E21=B21,B22,B21)</f>
        <v>Полянская Олеся</v>
      </c>
      <c r="C42" s="150"/>
      <c r="D42" s="35">
        <v>12</v>
      </c>
      <c r="E42" s="142" t="str">
        <f>B42</f>
        <v>Полянская Олеся</v>
      </c>
      <c r="F42" s="151"/>
      <c r="G42" s="36"/>
      <c r="H42" s="136" t="s">
        <v>143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52" t="str">
        <f>IF(E23=B23,B24,B23)</f>
        <v>X</v>
      </c>
      <c r="C43" s="153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49"/>
      <c r="C44" s="49"/>
      <c r="E44" s="50"/>
      <c r="F44" s="50"/>
      <c r="AC44" s="34"/>
    </row>
    <row r="45" spans="1:32" s="16" customFormat="1" ht="15.95" customHeight="1">
      <c r="A45" s="36">
        <v>-19</v>
      </c>
      <c r="B45" s="149" t="str">
        <f>IF(H37=E36,E38,E36)</f>
        <v>Ратников Степан</v>
      </c>
      <c r="C45" s="150"/>
      <c r="D45" s="44">
        <v>27</v>
      </c>
      <c r="E45" s="140" t="str">
        <f>B45</f>
        <v>Ратников Степан</v>
      </c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49" t="str">
        <f>IF(H41=E40,E42,E40)</f>
        <v>Шакурина София</v>
      </c>
      <c r="C46" s="150"/>
      <c r="D46" s="39"/>
      <c r="E46" s="162" t="s">
        <v>153</v>
      </c>
      <c r="F46" s="144"/>
      <c r="G46" s="139"/>
      <c r="H46" s="139"/>
      <c r="AC46" s="34"/>
    </row>
    <row r="47" spans="1:32" s="16" customFormat="1" ht="15.95" customHeight="1">
      <c r="A47" s="34"/>
      <c r="B47" s="52"/>
      <c r="C47" s="52"/>
      <c r="D47" s="36"/>
      <c r="E47" s="83"/>
      <c r="F47" s="83"/>
      <c r="G47" s="36"/>
      <c r="H47" s="84"/>
      <c r="I47" s="84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52" t="str">
        <f>IF(E36=B36,B37,B36)</f>
        <v>X</v>
      </c>
      <c r="C48" s="153"/>
      <c r="D48" s="51">
        <v>17</v>
      </c>
      <c r="E48" s="138"/>
      <c r="F48" s="138"/>
      <c r="G48" s="36"/>
      <c r="H48" s="84"/>
      <c r="I48" s="84"/>
      <c r="J48" s="36"/>
    </row>
    <row r="49" spans="1:15" s="56" customFormat="1" ht="15.95" customHeight="1">
      <c r="A49" s="34">
        <v>-10</v>
      </c>
      <c r="B49" s="152" t="str">
        <f>IF(E38=B38,B39,B38)</f>
        <v>X</v>
      </c>
      <c r="C49" s="153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52" t="str">
        <f>IF(E40=B40,B41,B40)</f>
        <v>X</v>
      </c>
      <c r="C50" s="153"/>
      <c r="D50" s="51">
        <v>18</v>
      </c>
      <c r="E50" s="140"/>
      <c r="F50" s="145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52" t="str">
        <f>IF(E42=B42,B43,B42)</f>
        <v>X</v>
      </c>
      <c r="C51" s="153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96"/>
      <c r="C52" s="96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52" t="str">
        <f>IF(E48=B48,B49,B48)</f>
        <v>X</v>
      </c>
      <c r="C53" s="153"/>
      <c r="D53" s="44">
        <v>25</v>
      </c>
      <c r="E53" s="140"/>
      <c r="F53" s="140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52" t="str">
        <f>IF(E50=B50,B51,B50)</f>
        <v>X</v>
      </c>
      <c r="C54" s="153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85" t="str">
        <f>list4!D22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85" t="str">
        <f>list4!D24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list5!B1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list5!B2</f>
        <v>Кемерово</v>
      </c>
      <c r="D7" s="125"/>
      <c r="E7" s="125"/>
      <c r="H7" s="19" t="s">
        <v>6</v>
      </c>
      <c r="I7" s="19"/>
      <c r="J7" s="26"/>
      <c r="K7" s="157" t="str">
        <f>list5!B3</f>
        <v>14-16.01.2022</v>
      </c>
      <c r="L7" s="128"/>
      <c r="N7" s="25" t="s">
        <v>4</v>
      </c>
      <c r="O7" s="86" t="str">
        <f>list5!B5</f>
        <v>MD-1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49" t="str">
        <f>IF(VLOOKUP(A9,list5!$C$5:$D$20,2,FALSE)=0,"X",VLOOKUP(A9,list5!$C$5:$D$20,2,FALSE))</f>
        <v>Михайлов А. - Кирюхин К.</v>
      </c>
      <c r="C9" s="150"/>
      <c r="D9" s="35">
        <v>1</v>
      </c>
      <c r="E9" s="138" t="str">
        <f>B9</f>
        <v>Михайлов А. - Кирюхин К.</v>
      </c>
      <c r="F9" s="138"/>
      <c r="G9" s="36"/>
      <c r="H9" s="84"/>
      <c r="I9" s="84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IF(VLOOKUP(A10,list5!$C$5:$D$20,2,FALSE)=0,"X",VLOOKUP(A10,list5!$C$5:$D$20,2,FALSE))</f>
        <v>X</v>
      </c>
      <c r="C10" s="153"/>
      <c r="D10" s="39"/>
      <c r="E10" s="136"/>
      <c r="F10" s="147"/>
      <c r="G10" s="70">
        <v>13</v>
      </c>
      <c r="H10" s="138" t="str">
        <f>E9</f>
        <v>Михайлов А. - Кирюхин К.</v>
      </c>
      <c r="I10" s="138"/>
      <c r="J10" s="36"/>
      <c r="K10" s="84"/>
      <c r="L10" s="84"/>
      <c r="Q10" s="38"/>
      <c r="R10" s="38"/>
    </row>
    <row r="11" spans="1:18" s="16" customFormat="1" ht="15.95" customHeight="1">
      <c r="A11" s="34">
        <v>9</v>
      </c>
      <c r="B11" s="134" t="str">
        <f>IF(VLOOKUP(A11,list5!$C$5:$D$20,2,FALSE)=0,"X",VLOOKUP(A11,list5!$C$5:$D$20,2,FALSE))</f>
        <v>Менх В. - Демин В.</v>
      </c>
      <c r="C11" s="135"/>
      <c r="D11" s="35">
        <v>2</v>
      </c>
      <c r="E11" s="138" t="str">
        <f>B11</f>
        <v>Менх В. - Демин В.</v>
      </c>
      <c r="F11" s="138"/>
      <c r="G11" s="39"/>
      <c r="H11" s="136" t="s">
        <v>169</v>
      </c>
      <c r="I11" s="147"/>
      <c r="J11" s="36"/>
      <c r="K11" s="83"/>
      <c r="L11" s="38"/>
      <c r="P11" s="41"/>
      <c r="Q11" s="38"/>
      <c r="R11" s="38"/>
    </row>
    <row r="12" spans="1:18" s="16" customFormat="1" ht="15.95" customHeight="1">
      <c r="A12" s="34">
        <v>8</v>
      </c>
      <c r="B12" s="149" t="str">
        <f>IF(VLOOKUP(A12,list5!$C$5:$D$20,2,FALSE)=0,"X",VLOOKUP(A12,list5!$C$5:$D$20,2,FALSE))</f>
        <v>Чан В. - Базилевич К.</v>
      </c>
      <c r="C12" s="150"/>
      <c r="D12" s="39"/>
      <c r="E12" s="148" t="s">
        <v>166</v>
      </c>
      <c r="F12" s="137"/>
      <c r="G12" s="36"/>
      <c r="H12" s="83"/>
      <c r="I12" s="76"/>
      <c r="J12" s="68">
        <v>23</v>
      </c>
      <c r="K12" s="138" t="str">
        <f>H10</f>
        <v>Михайлов А. - Кирюхин К.</v>
      </c>
      <c r="L12" s="138"/>
      <c r="P12" s="38"/>
    </row>
    <row r="13" spans="1:18" s="16" customFormat="1" ht="15.95" customHeight="1">
      <c r="A13" s="34">
        <v>5</v>
      </c>
      <c r="B13" s="149" t="str">
        <f>IF(VLOOKUP(A13,list5!$C$5:$D$20,2,FALSE)=0,"X",VLOOKUP(A13,list5!$C$5:$D$20,2,FALSE))</f>
        <v>Черепанов А. - Баканов М.</v>
      </c>
      <c r="C13" s="150"/>
      <c r="D13" s="43">
        <v>3</v>
      </c>
      <c r="E13" s="138" t="str">
        <f>B13</f>
        <v>Черепанов А. - Баканов М.</v>
      </c>
      <c r="F13" s="138"/>
      <c r="G13" s="83"/>
      <c r="H13" s="83"/>
      <c r="I13" s="76"/>
      <c r="J13" s="44"/>
      <c r="K13" s="136" t="s">
        <v>174</v>
      </c>
      <c r="L13" s="147"/>
    </row>
    <row r="14" spans="1:18" s="16" customFormat="1" ht="15.95" customHeight="1">
      <c r="A14" s="34">
        <v>12</v>
      </c>
      <c r="B14" s="154" t="str">
        <f>IF(VLOOKUP(A14,list5!$C$5:$D$20,2,FALSE)=0,"X",VLOOKUP(A14,list5!$C$5:$D$20,2,FALSE))</f>
        <v>Айтназаров Н. - Тореханов Э.</v>
      </c>
      <c r="C14" s="155"/>
      <c r="D14" s="39"/>
      <c r="E14" s="136" t="s">
        <v>165</v>
      </c>
      <c r="F14" s="147"/>
      <c r="G14" s="70">
        <v>14</v>
      </c>
      <c r="H14" s="138" t="str">
        <f>E13</f>
        <v>Черепанов А. - Баканов М.</v>
      </c>
      <c r="I14" s="142"/>
      <c r="J14" s="36"/>
      <c r="K14" s="83"/>
      <c r="L14" s="50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52" t="str">
        <f>IF(VLOOKUP(A15,list5!$C$5:$D$20,2,FALSE)=0,"X",VLOOKUP(A15,list5!$C$5:$D$20,2,FALSE))</f>
        <v>X</v>
      </c>
      <c r="C15" s="153"/>
      <c r="D15" s="35">
        <v>4</v>
      </c>
      <c r="E15" s="138" t="str">
        <f>B16</f>
        <v>Курилов Д. - Павлов В.</v>
      </c>
      <c r="F15" s="142"/>
      <c r="G15" s="36"/>
      <c r="H15" s="136" t="s">
        <v>167</v>
      </c>
      <c r="I15" s="137"/>
      <c r="J15" s="36"/>
      <c r="K15" s="83"/>
      <c r="L15" s="83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IF(VLOOKUP(A16,list5!$C$5:$D$20,2,FALSE)=0,"X",VLOOKUP(A16,list5!$C$5:$D$20,2,FALSE))</f>
        <v>Курилов Д. - Павлов В.</v>
      </c>
      <c r="C16" s="150"/>
      <c r="D16" s="39"/>
      <c r="E16" s="136"/>
      <c r="F16" s="137"/>
      <c r="G16" s="36"/>
      <c r="H16" s="83"/>
      <c r="I16" s="83"/>
      <c r="J16" s="36"/>
      <c r="K16" s="83"/>
      <c r="L16" s="50"/>
      <c r="M16" s="35">
        <v>32</v>
      </c>
      <c r="N16" s="138" t="str">
        <f>K20</f>
        <v>Жуков Е. - Дуничев Н.</v>
      </c>
      <c r="O16" s="138"/>
    </row>
    <row r="17" spans="1:29" s="16" customFormat="1" ht="15.95" customHeight="1">
      <c r="A17" s="34">
        <v>3</v>
      </c>
      <c r="B17" s="149" t="str">
        <f>IF(VLOOKUP(A17,list5!$C$5:$D$20,2,FALSE)=0,"X",VLOOKUP(A17,list5!$C$5:$D$20,2,FALSE))</f>
        <v>Егоров Д. - Мирзахметов Х.</v>
      </c>
      <c r="C17" s="150"/>
      <c r="D17" s="35">
        <v>5</v>
      </c>
      <c r="E17" s="138" t="str">
        <f>B17</f>
        <v>Егоров Д. - Мирзахметов Х.</v>
      </c>
      <c r="F17" s="138"/>
      <c r="G17" s="36"/>
      <c r="H17" s="83"/>
      <c r="I17" s="83"/>
      <c r="J17" s="36"/>
      <c r="K17" s="83"/>
      <c r="L17" s="83"/>
      <c r="M17" s="44"/>
      <c r="N17" s="143" t="s">
        <v>184</v>
      </c>
      <c r="O17" s="144"/>
    </row>
    <row r="18" spans="1:29" s="16" customFormat="1" ht="15.95" customHeight="1">
      <c r="A18" s="34">
        <v>14</v>
      </c>
      <c r="B18" s="152" t="str">
        <f>IF(VLOOKUP(A18,list5!$C$5:$D$20,2,FALSE)=0,"X",VLOOKUP(A18,list5!$C$5:$D$20,2,FALSE))</f>
        <v>X</v>
      </c>
      <c r="C18" s="153"/>
      <c r="D18" s="39"/>
      <c r="E18" s="136"/>
      <c r="F18" s="147"/>
      <c r="G18" s="70">
        <v>15</v>
      </c>
      <c r="H18" s="138" t="str">
        <f>E17</f>
        <v>Егоров Д. - Мирзахметов Х.</v>
      </c>
      <c r="I18" s="138"/>
      <c r="J18" s="36"/>
      <c r="K18" s="83"/>
      <c r="L18" s="83"/>
      <c r="M18" s="44"/>
      <c r="N18" s="38"/>
    </row>
    <row r="19" spans="1:29" s="16" customFormat="1" ht="15.95" customHeight="1">
      <c r="A19" s="34">
        <v>11</v>
      </c>
      <c r="B19" s="134" t="str">
        <f>IF(VLOOKUP(A19,list5!$C$5:$D$20,2,FALSE)=0,"X",VLOOKUP(A19,list5!$C$5:$D$20,2,FALSE))</f>
        <v>Рыжков А. - Федоров Е.</v>
      </c>
      <c r="C19" s="135"/>
      <c r="D19" s="35">
        <v>6</v>
      </c>
      <c r="E19" s="138" t="str">
        <f>B20</f>
        <v>Ратников С. - Коцарь Ю.</v>
      </c>
      <c r="F19" s="138"/>
      <c r="G19" s="39"/>
      <c r="H19" s="148" t="s">
        <v>117</v>
      </c>
      <c r="I19" s="147"/>
      <c r="J19" s="36"/>
      <c r="K19" s="83"/>
      <c r="L19" s="83"/>
      <c r="M19" s="44"/>
      <c r="N19" s="38"/>
    </row>
    <row r="20" spans="1:29" s="16" customFormat="1" ht="15.95" customHeight="1">
      <c r="A20" s="34">
        <v>6</v>
      </c>
      <c r="B20" s="149" t="str">
        <f>IF(VLOOKUP(A20,list5!$C$5:$D$20,2,FALSE)=0,"X",VLOOKUP(A20,list5!$C$5:$D$20,2,FALSE))</f>
        <v>Ратников С. - Коцарь Ю.</v>
      </c>
      <c r="C20" s="150"/>
      <c r="D20" s="39"/>
      <c r="E20" s="148" t="s">
        <v>153</v>
      </c>
      <c r="F20" s="137"/>
      <c r="G20" s="36"/>
      <c r="H20" s="83"/>
      <c r="I20" s="76"/>
      <c r="J20" s="68">
        <v>24</v>
      </c>
      <c r="K20" s="138" t="str">
        <f>H22</f>
        <v>Жуков Е. - Дуничев Н.</v>
      </c>
      <c r="L20" s="142"/>
      <c r="M20" s="44"/>
      <c r="N20" s="45"/>
    </row>
    <row r="21" spans="1:29" s="16" customFormat="1" ht="15.95" customHeight="1">
      <c r="A21" s="34">
        <v>7</v>
      </c>
      <c r="B21" s="149" t="str">
        <f>IF(VLOOKUP(A21,list5!$C$5:$D$20,2,FALSE)=0,"X",VLOOKUP(A21,list5!$C$5:$D$20,2,FALSE))</f>
        <v>Гук А. - Хомиченко Ю.</v>
      </c>
      <c r="C21" s="150"/>
      <c r="D21" s="35">
        <v>7</v>
      </c>
      <c r="E21" s="138" t="str">
        <f>B21</f>
        <v>Гук А. - Хомиченко Ю.</v>
      </c>
      <c r="F21" s="138"/>
      <c r="G21" s="36"/>
      <c r="H21" s="83"/>
      <c r="I21" s="76"/>
      <c r="J21" s="44"/>
      <c r="K21" s="148" t="s">
        <v>179</v>
      </c>
      <c r="L21" s="137"/>
      <c r="M21" s="36"/>
      <c r="N21" s="46"/>
      <c r="T21" s="36"/>
      <c r="U21" s="34"/>
      <c r="V21" s="84"/>
      <c r="W21" s="84"/>
      <c r="X21" s="36"/>
      <c r="Y21" s="83"/>
      <c r="Z21" s="83"/>
      <c r="AA21" s="36"/>
      <c r="AB21" s="38"/>
      <c r="AC21" s="38"/>
    </row>
    <row r="22" spans="1:29" s="16" customFormat="1" ht="15.95" customHeight="1">
      <c r="A22" s="34">
        <v>10</v>
      </c>
      <c r="B22" s="134" t="str">
        <f>IF(VLOOKUP(A22,list5!$C$5:$D$20,2,FALSE)=0,"X",VLOOKUP(A22,list5!$C$5:$D$20,2,FALSE))</f>
        <v>Книнов В. - Фефелов А.</v>
      </c>
      <c r="C22" s="135"/>
      <c r="D22" s="39"/>
      <c r="E22" s="148" t="s">
        <v>164</v>
      </c>
      <c r="F22" s="147"/>
      <c r="G22" s="70">
        <v>16</v>
      </c>
      <c r="H22" s="138" t="str">
        <f>E23</f>
        <v>Жуков Е. - Дуничев Н.</v>
      </c>
      <c r="I22" s="142"/>
      <c r="J22" s="36"/>
      <c r="K22" s="38"/>
      <c r="M22" s="34"/>
      <c r="N22" s="97" t="s">
        <v>181</v>
      </c>
    </row>
    <row r="23" spans="1:29" s="16" customFormat="1" ht="15.95" customHeight="1">
      <c r="A23" s="34">
        <v>15</v>
      </c>
      <c r="B23" s="152" t="str">
        <f>IF(VLOOKUP(A23,list5!$C$5:$D$20,2,FALSE)=0,"X",VLOOKUP(A23,list5!$C$5:$D$20,2,FALSE))</f>
        <v>X</v>
      </c>
      <c r="C23" s="153"/>
      <c r="D23" s="35">
        <v>8</v>
      </c>
      <c r="E23" s="138" t="str">
        <f>B24</f>
        <v>Жуков Е. - Дуничев Н.</v>
      </c>
      <c r="F23" s="142"/>
      <c r="G23" s="36"/>
      <c r="H23" s="148" t="s">
        <v>168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49" t="str">
        <f>IF(VLOOKUP(A24,list5!$C$5:$D$20,2,FALSE)=0,"X",VLOOKUP(A24,list5!$C$5:$D$20,2,FALSE))</f>
        <v>Жуков Е. - Дуничев Н.</v>
      </c>
      <c r="C24" s="150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52"/>
      <c r="C25" s="52"/>
      <c r="D25" s="36"/>
      <c r="E25" s="83"/>
      <c r="F25" s="83"/>
      <c r="G25" s="36">
        <v>-23</v>
      </c>
      <c r="H25" s="134" t="str">
        <f>IF(K12=H10,H14,H10)</f>
        <v>Черепанов А. - Баканов М.</v>
      </c>
      <c r="I25" s="135"/>
      <c r="J25" s="35">
        <v>31</v>
      </c>
      <c r="K25" s="138" t="str">
        <f>H26</f>
        <v>Егоров Д. - Мирзахметов Х.</v>
      </c>
      <c r="L25" s="138"/>
      <c r="M25" s="139" t="s">
        <v>3</v>
      </c>
      <c r="N25" s="139"/>
    </row>
    <row r="26" spans="1:29" s="16" customFormat="1" ht="15.95" customHeight="1">
      <c r="A26" s="34"/>
      <c r="B26" s="52"/>
      <c r="C26" s="52"/>
      <c r="D26" s="36"/>
      <c r="E26" s="83"/>
      <c r="F26" s="83"/>
      <c r="G26" s="34">
        <v>-24</v>
      </c>
      <c r="H26" s="134" t="str">
        <f>IF(K20=H18,H22,H18)</f>
        <v>Егоров Д. - Мирзахметов Х.</v>
      </c>
      <c r="I26" s="135"/>
      <c r="J26" s="39"/>
      <c r="K26" s="143" t="s">
        <v>182</v>
      </c>
      <c r="L26" s="144"/>
      <c r="M26" s="139"/>
      <c r="N26" s="139"/>
    </row>
    <row r="27" spans="1:29" s="16" customFormat="1" ht="15.95" customHeight="1">
      <c r="A27" s="34"/>
      <c r="B27" s="52"/>
      <c r="C27" s="52"/>
      <c r="D27" s="36"/>
      <c r="E27" s="83"/>
      <c r="F27" s="83"/>
      <c r="G27" s="36"/>
      <c r="H27" s="38"/>
      <c r="I27" s="38"/>
      <c r="J27" s="34"/>
      <c r="K27" s="84"/>
      <c r="L27" s="84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Менх В. - Демин В.</v>
      </c>
      <c r="C28" s="150"/>
      <c r="D28" s="68">
        <v>21</v>
      </c>
      <c r="E28" s="131" t="str">
        <f>B29</f>
        <v>Курилов Д. - Павлов В.</v>
      </c>
      <c r="F28" s="131"/>
      <c r="G28" s="36"/>
      <c r="H28" s="38"/>
      <c r="I28" s="38"/>
      <c r="J28" s="38"/>
      <c r="K28" s="84"/>
      <c r="L28" s="84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Курилов Д. - Павлов В.</v>
      </c>
      <c r="C29" s="150"/>
      <c r="D29" s="39"/>
      <c r="E29" s="136" t="s">
        <v>171</v>
      </c>
      <c r="F29" s="137"/>
      <c r="G29" s="35">
        <v>30</v>
      </c>
      <c r="H29" s="138" t="str">
        <f>E28</f>
        <v>Курилов Д. - Павлов В.</v>
      </c>
      <c r="I29" s="138"/>
      <c r="J29" s="141" t="s">
        <v>7</v>
      </c>
      <c r="K29" s="141"/>
      <c r="L29" s="84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Ратников С. - Коцарь Ю.</v>
      </c>
      <c r="C30" s="150"/>
      <c r="D30" s="68">
        <v>22</v>
      </c>
      <c r="E30" s="142" t="str">
        <f>B31</f>
        <v>Гук А. - Хомиченко Ю.</v>
      </c>
      <c r="F30" s="151"/>
      <c r="G30" s="44"/>
      <c r="H30" s="136" t="s">
        <v>180</v>
      </c>
      <c r="I30" s="137"/>
      <c r="J30" s="141"/>
      <c r="K30" s="141"/>
      <c r="L30" s="84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Гук А. - Хомиченко Ю.</v>
      </c>
      <c r="C31" s="150"/>
      <c r="D31" s="39"/>
      <c r="E31" s="148" t="s">
        <v>173</v>
      </c>
      <c r="F31" s="137"/>
      <c r="G31" s="36"/>
      <c r="H31" s="84"/>
      <c r="I31" s="84"/>
      <c r="J31" s="38"/>
      <c r="K31" s="84"/>
      <c r="L31" s="84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84"/>
      <c r="L32" s="84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Менх В. - Демин В.</v>
      </c>
      <c r="C33" s="150"/>
      <c r="D33" s="72">
        <v>29</v>
      </c>
      <c r="E33" s="138" t="str">
        <f>B34</f>
        <v>Ратников С. - Коцарь Ю.</v>
      </c>
      <c r="F33" s="138"/>
      <c r="G33" s="139" t="s">
        <v>8</v>
      </c>
      <c r="H33" s="139"/>
      <c r="K33" s="84"/>
      <c r="L33" s="84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Ратников С. - Коцарь Ю.</v>
      </c>
      <c r="C34" s="150"/>
      <c r="D34" s="39"/>
      <c r="E34" s="136" t="s">
        <v>176</v>
      </c>
      <c r="F34" s="137"/>
      <c r="G34" s="139"/>
      <c r="H34" s="139"/>
      <c r="K34" s="84"/>
      <c r="L34" s="84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83"/>
      <c r="F35" s="83"/>
      <c r="G35" s="36"/>
      <c r="H35" s="38"/>
      <c r="I35" s="38"/>
      <c r="J35" s="34"/>
      <c r="K35" s="84"/>
      <c r="L35" s="84"/>
      <c r="M35" s="36"/>
      <c r="N35" s="48"/>
      <c r="O35" s="48"/>
    </row>
    <row r="36" spans="1:32" s="16" customFormat="1" ht="15.95" customHeight="1">
      <c r="A36" s="34">
        <v>-1</v>
      </c>
      <c r="B36" s="134" t="str">
        <f>IF(E9=B9,B10,B9)</f>
        <v>X</v>
      </c>
      <c r="C36" s="135"/>
      <c r="D36" s="36">
        <v>9</v>
      </c>
      <c r="E36" s="140" t="str">
        <f>B37</f>
        <v>Чан В. - Базилевич К.</v>
      </c>
      <c r="F36" s="140"/>
      <c r="G36" s="34"/>
      <c r="J36" s="34"/>
      <c r="M36" s="34"/>
    </row>
    <row r="37" spans="1:32" s="16" customFormat="1" ht="15.95" customHeight="1">
      <c r="A37" s="34">
        <v>-2</v>
      </c>
      <c r="B37" s="134" t="str">
        <f>IF(E11=B11,B12,B11)</f>
        <v>Чан В. - Базилевич К.</v>
      </c>
      <c r="C37" s="135"/>
      <c r="D37" s="39"/>
      <c r="E37" s="136"/>
      <c r="F37" s="147"/>
      <c r="G37" s="35">
        <v>19</v>
      </c>
      <c r="H37" s="138" t="str">
        <f>E38</f>
        <v>Айтназаров Н. - Тореханов Э.</v>
      </c>
      <c r="I37" s="138"/>
      <c r="J37" s="36"/>
      <c r="K37" s="84"/>
      <c r="L37" s="84"/>
      <c r="M37" s="36"/>
      <c r="N37" s="38"/>
    </row>
    <row r="38" spans="1:32" s="16" customFormat="1" ht="15.95" customHeight="1">
      <c r="A38" s="34">
        <v>-3</v>
      </c>
      <c r="B38" s="134" t="str">
        <f>IF(E13=B13,B14,B13)</f>
        <v>Айтназаров Н. - Тореханов Э.</v>
      </c>
      <c r="C38" s="135"/>
      <c r="D38" s="35">
        <v>10</v>
      </c>
      <c r="E38" s="145" t="str">
        <f>B38</f>
        <v>Айтназаров Н. - Тореханов Э.</v>
      </c>
      <c r="F38" s="146"/>
      <c r="G38" s="53"/>
      <c r="H38" s="148" t="s">
        <v>172</v>
      </c>
      <c r="I38" s="147"/>
      <c r="J38" s="36"/>
      <c r="K38" s="83"/>
      <c r="L38" s="38"/>
      <c r="M38" s="36"/>
      <c r="N38" s="38"/>
    </row>
    <row r="39" spans="1:32" s="16" customFormat="1" ht="15.95" customHeight="1">
      <c r="A39" s="34">
        <v>-4</v>
      </c>
      <c r="B39" s="134" t="str">
        <f>IF(E15=B15,B16,B15)</f>
        <v>X</v>
      </c>
      <c r="C39" s="135"/>
      <c r="D39" s="39"/>
      <c r="E39" s="136"/>
      <c r="F39" s="137"/>
      <c r="G39" s="36"/>
      <c r="H39" s="38"/>
      <c r="I39" s="42"/>
      <c r="J39" s="35">
        <v>28</v>
      </c>
      <c r="K39" s="140" t="str">
        <f>H41</f>
        <v>Книнов В. - Фефелов А.</v>
      </c>
      <c r="L39" s="140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34" t="str">
        <f>IF(E17=B17,B18,B17)</f>
        <v>X</v>
      </c>
      <c r="C40" s="135"/>
      <c r="D40" s="35">
        <v>11</v>
      </c>
      <c r="E40" s="140" t="str">
        <f>B41</f>
        <v>Рыжков А. - Федоров Е.</v>
      </c>
      <c r="F40" s="140"/>
      <c r="G40" s="36"/>
      <c r="H40" s="38"/>
      <c r="I40" s="42"/>
      <c r="J40" s="44"/>
      <c r="K40" s="136" t="s">
        <v>177</v>
      </c>
      <c r="L40" s="137"/>
      <c r="M40" s="141"/>
      <c r="N40" s="141"/>
    </row>
    <row r="41" spans="1:32" s="16" customFormat="1" ht="15.95" customHeight="1">
      <c r="A41" s="34">
        <v>-6</v>
      </c>
      <c r="B41" s="134" t="str">
        <f>IF(E19=B19,B20,B19)</f>
        <v>Рыжков А. - Федоров Е.</v>
      </c>
      <c r="C41" s="135"/>
      <c r="D41" s="39"/>
      <c r="E41" s="136"/>
      <c r="F41" s="137"/>
      <c r="G41" s="35">
        <v>20</v>
      </c>
      <c r="H41" s="138" t="str">
        <f>E42</f>
        <v>Книнов В. - Фефелов А.</v>
      </c>
      <c r="I41" s="142"/>
      <c r="J41" s="36"/>
      <c r="K41" s="38"/>
      <c r="M41" s="34"/>
    </row>
    <row r="42" spans="1:32" s="16" customFormat="1" ht="15.95" customHeight="1">
      <c r="A42" s="34">
        <v>-7</v>
      </c>
      <c r="B42" s="134" t="str">
        <f>IF(E21=B21,B22,B21)</f>
        <v>Книнов В. - Фефелов А.</v>
      </c>
      <c r="C42" s="135"/>
      <c r="D42" s="35">
        <v>12</v>
      </c>
      <c r="E42" s="145" t="str">
        <f>B42</f>
        <v>Книнов В. - Фефелов А.</v>
      </c>
      <c r="F42" s="146"/>
      <c r="G42" s="36"/>
      <c r="H42" s="136" t="s">
        <v>170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34" t="str">
        <f>IF(E23=B23,B24,B23)</f>
        <v>X</v>
      </c>
      <c r="C43" s="135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82"/>
      <c r="C44" s="82"/>
      <c r="E44" s="50"/>
      <c r="F44" s="50"/>
      <c r="AC44" s="34"/>
    </row>
    <row r="45" spans="1:32" s="16" customFormat="1" ht="15.95" customHeight="1">
      <c r="A45" s="36">
        <v>-19</v>
      </c>
      <c r="B45" s="134" t="str">
        <f>IF(H37=E36,E38,E36)</f>
        <v>Чан В. - Базилевич К.</v>
      </c>
      <c r="C45" s="135"/>
      <c r="D45" s="44">
        <v>27</v>
      </c>
      <c r="E45" s="138" t="str">
        <f>B46</f>
        <v>Рыжков А. - Федоров Е.</v>
      </c>
      <c r="F45" s="138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34" t="str">
        <f>IF(H41=E40,E42,E40)</f>
        <v>Рыжков А. - Федоров Е.</v>
      </c>
      <c r="C46" s="135"/>
      <c r="D46" s="39"/>
      <c r="E46" s="143" t="s">
        <v>144</v>
      </c>
      <c r="F46" s="144"/>
      <c r="G46" s="139"/>
      <c r="H46" s="139"/>
      <c r="AC46" s="34"/>
    </row>
    <row r="47" spans="1:32" s="16" customFormat="1" ht="15.95" customHeight="1">
      <c r="A47" s="34"/>
      <c r="B47" s="47"/>
      <c r="C47" s="47"/>
      <c r="D47" s="36"/>
      <c r="E47" s="83"/>
      <c r="F47" s="83"/>
      <c r="G47" s="36"/>
      <c r="H47" s="84"/>
      <c r="I47" s="84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34" t="str">
        <f>IF(E36=B36,B37,B36)</f>
        <v>X</v>
      </c>
      <c r="C48" s="135"/>
      <c r="D48" s="51">
        <v>17</v>
      </c>
      <c r="E48" s="140"/>
      <c r="F48" s="140"/>
      <c r="G48" s="36"/>
      <c r="H48" s="84"/>
      <c r="I48" s="84"/>
      <c r="J48" s="36"/>
    </row>
    <row r="49" spans="1:15" s="56" customFormat="1" ht="15.95" customHeight="1">
      <c r="A49" s="34">
        <v>-10</v>
      </c>
      <c r="B49" s="134" t="str">
        <f>IF(E38=B38,B39,B38)</f>
        <v>X</v>
      </c>
      <c r="C49" s="135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34" t="str">
        <f>IF(E40=B40,B41,B40)</f>
        <v>X</v>
      </c>
      <c r="C50" s="135"/>
      <c r="D50" s="51">
        <v>18</v>
      </c>
      <c r="E50" s="138"/>
      <c r="F50" s="142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34" t="str">
        <f>IF(E42=B42,B43,B42)</f>
        <v>X</v>
      </c>
      <c r="C51" s="135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82"/>
      <c r="C52" s="82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34" t="str">
        <f>IF(E48=B48,B49,B48)</f>
        <v>X</v>
      </c>
      <c r="C53" s="135"/>
      <c r="D53" s="44">
        <v>25</v>
      </c>
      <c r="E53" s="138"/>
      <c r="F53" s="138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34" t="str">
        <f>IF(E50=B50,B51,B50)</f>
        <v>X</v>
      </c>
      <c r="C54" s="135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85" t="str">
        <f>list5!D22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85" t="str">
        <f>list5!D24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list7!B1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list7!B2</f>
        <v>Кемерово</v>
      </c>
      <c r="D7" s="125"/>
      <c r="E7" s="125"/>
      <c r="H7" s="19" t="s">
        <v>6</v>
      </c>
      <c r="I7" s="19"/>
      <c r="J7" s="26"/>
      <c r="K7" s="157" t="str">
        <f>list7!B3</f>
        <v>14-16.01.2022</v>
      </c>
      <c r="L7" s="128"/>
      <c r="N7" s="25" t="s">
        <v>4</v>
      </c>
      <c r="O7" s="86" t="str">
        <f>list7!B5</f>
        <v>WD-1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49" t="str">
        <f>IF(VLOOKUP(A9,list7!$C$5:$D$20,2,FALSE)=0,"X",VLOOKUP(A9,list7!$C$5:$D$20,2,FALSE))</f>
        <v>Березина Д. - Колбина А.</v>
      </c>
      <c r="C9" s="150"/>
      <c r="D9" s="35">
        <v>1</v>
      </c>
      <c r="E9" s="138" t="str">
        <f>B9</f>
        <v>Березина Д. - Колбина А.</v>
      </c>
      <c r="F9" s="138"/>
      <c r="G9" s="36"/>
      <c r="H9" s="84"/>
      <c r="I9" s="84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52" t="str">
        <f>IF(VLOOKUP(A10,list7!$C$5:$D$20,2,FALSE)=0,"X",VLOOKUP(A10,list7!$C$5:$D$20,2,FALSE))</f>
        <v>X</v>
      </c>
      <c r="C10" s="153"/>
      <c r="D10" s="39"/>
      <c r="E10" s="136"/>
      <c r="F10" s="147"/>
      <c r="G10" s="35">
        <v>13</v>
      </c>
      <c r="H10" s="140" t="str">
        <f>E9</f>
        <v>Березина Д. - Колбина А.</v>
      </c>
      <c r="I10" s="140"/>
      <c r="J10" s="36"/>
      <c r="K10" s="84"/>
      <c r="L10" s="84"/>
      <c r="Q10" s="38"/>
      <c r="R10" s="38"/>
    </row>
    <row r="11" spans="1:18" s="16" customFormat="1" ht="15.95" customHeight="1">
      <c r="A11" s="34">
        <v>9</v>
      </c>
      <c r="B11" s="152" t="str">
        <f>IF(VLOOKUP(A11,list7!$C$5:$D$20,2,FALSE)=0,"X",VLOOKUP(A11,list7!$C$5:$D$20,2,FALSE))</f>
        <v>X</v>
      </c>
      <c r="C11" s="153"/>
      <c r="D11" s="35">
        <v>2</v>
      </c>
      <c r="E11" s="140" t="str">
        <f>B12</f>
        <v>Ратников Н. - Ратников С.</v>
      </c>
      <c r="F11" s="140"/>
      <c r="G11" s="39"/>
      <c r="H11" s="161" t="s">
        <v>254</v>
      </c>
      <c r="I11" s="147"/>
      <c r="J11" s="36"/>
      <c r="K11" s="83"/>
      <c r="L11" s="38"/>
      <c r="P11" s="41"/>
      <c r="Q11" s="38"/>
      <c r="R11" s="38"/>
    </row>
    <row r="12" spans="1:18" s="16" customFormat="1" ht="15.95" customHeight="1">
      <c r="A12" s="34">
        <v>8</v>
      </c>
      <c r="B12" s="149" t="str">
        <f>IF(VLOOKUP(A12,list7!$C$5:$D$20,2,FALSE)=0,"X",VLOOKUP(A12,list7!$C$5:$D$20,2,FALSE))</f>
        <v>Ратников Н. - Ратников С.</v>
      </c>
      <c r="C12" s="150"/>
      <c r="D12" s="39"/>
      <c r="E12" s="148"/>
      <c r="F12" s="137"/>
      <c r="G12" s="36"/>
      <c r="H12" s="38"/>
      <c r="I12" s="42"/>
      <c r="J12" s="35">
        <v>23</v>
      </c>
      <c r="K12" s="138" t="str">
        <f>H10</f>
        <v>Березина Д. - Колбина А.</v>
      </c>
      <c r="L12" s="138"/>
      <c r="P12" s="38"/>
    </row>
    <row r="13" spans="1:18" s="16" customFormat="1" ht="15.95" customHeight="1">
      <c r="A13" s="34">
        <v>5</v>
      </c>
      <c r="B13" s="149" t="str">
        <f>IF(VLOOKUP(A13,list7!$C$5:$D$20,2,FALSE)=0,"X",VLOOKUP(A13,list7!$C$5:$D$20,2,FALSE))</f>
        <v>Гридина Э. - Сергеенко О.</v>
      </c>
      <c r="C13" s="150"/>
      <c r="D13" s="43">
        <v>3</v>
      </c>
      <c r="E13" s="140" t="str">
        <f>B13</f>
        <v>Гридина Э. - Сергеенко О.</v>
      </c>
      <c r="F13" s="140"/>
      <c r="G13" s="83"/>
      <c r="H13" s="38"/>
      <c r="I13" s="42"/>
      <c r="J13" s="44"/>
      <c r="K13" s="148" t="s">
        <v>256</v>
      </c>
      <c r="L13" s="147"/>
    </row>
    <row r="14" spans="1:18" s="16" customFormat="1" ht="15.95" customHeight="1">
      <c r="A14" s="34">
        <v>12</v>
      </c>
      <c r="B14" s="152" t="str">
        <f>IF(VLOOKUP(A14,list7!$C$5:$D$20,2,FALSE)=0,"X",VLOOKUP(A14,list7!$C$5:$D$20,2,FALSE))</f>
        <v>X</v>
      </c>
      <c r="C14" s="153"/>
      <c r="D14" s="39"/>
      <c r="E14" s="136"/>
      <c r="F14" s="147"/>
      <c r="G14" s="35">
        <v>14</v>
      </c>
      <c r="H14" s="140" t="str">
        <f>E13</f>
        <v>Гридина Э. - Сергеенко О.</v>
      </c>
      <c r="I14" s="145"/>
      <c r="J14" s="36"/>
      <c r="K14" s="38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52" t="str">
        <f>IF(VLOOKUP(A15,list7!$C$5:$D$20,2,FALSE)=0,"X",VLOOKUP(A15,list7!$C$5:$D$20,2,FALSE))</f>
        <v>X</v>
      </c>
      <c r="C15" s="153"/>
      <c r="D15" s="35">
        <v>4</v>
      </c>
      <c r="E15" s="140" t="str">
        <f>B16</f>
        <v>Клинова Е. - Кирюхина А.</v>
      </c>
      <c r="F15" s="145"/>
      <c r="G15" s="36"/>
      <c r="H15" s="136" t="s">
        <v>253</v>
      </c>
      <c r="I15" s="137"/>
      <c r="J15" s="36"/>
      <c r="K15" s="38"/>
      <c r="L15" s="38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IF(VLOOKUP(A16,list7!$C$5:$D$20,2,FALSE)=0,"X",VLOOKUP(A16,list7!$C$5:$D$20,2,FALSE))</f>
        <v>Клинова Е. - Кирюхина А.</v>
      </c>
      <c r="C16" s="150"/>
      <c r="D16" s="39"/>
      <c r="E16" s="136"/>
      <c r="F16" s="137"/>
      <c r="G16" s="36"/>
      <c r="H16" s="38"/>
      <c r="I16" s="38"/>
      <c r="J16" s="36"/>
      <c r="K16" s="38"/>
      <c r="M16" s="35">
        <v>32</v>
      </c>
      <c r="N16" s="138" t="str">
        <f>K12</f>
        <v>Березина Д. - Колбина А.</v>
      </c>
      <c r="O16" s="138"/>
    </row>
    <row r="17" spans="1:29" s="16" customFormat="1" ht="15.95" customHeight="1">
      <c r="A17" s="34">
        <v>3</v>
      </c>
      <c r="B17" s="149" t="str">
        <f>IF(VLOOKUP(A17,list7!$C$5:$D$20,2,FALSE)=0,"X",VLOOKUP(A17,list7!$C$5:$D$20,2,FALSE))</f>
        <v>Ефимова К. - Кириллова В.</v>
      </c>
      <c r="C17" s="150"/>
      <c r="D17" s="35">
        <v>5</v>
      </c>
      <c r="E17" s="140" t="str">
        <f>B17</f>
        <v>Ефимова К. - Кириллова В.</v>
      </c>
      <c r="F17" s="140"/>
      <c r="G17" s="36"/>
      <c r="H17" s="84"/>
      <c r="I17" s="84"/>
      <c r="J17" s="36"/>
      <c r="K17" s="38"/>
      <c r="L17" s="38"/>
      <c r="M17" s="44"/>
      <c r="N17" s="162" t="s">
        <v>262</v>
      </c>
      <c r="O17" s="144"/>
    </row>
    <row r="18" spans="1:29" s="16" customFormat="1" ht="15.95" customHeight="1">
      <c r="A18" s="34">
        <v>14</v>
      </c>
      <c r="B18" s="152" t="str">
        <f>IF(VLOOKUP(A18,list7!$C$5:$D$20,2,FALSE)=0,"X",VLOOKUP(A18,list7!$C$5:$D$20,2,FALSE))</f>
        <v>X</v>
      </c>
      <c r="C18" s="153"/>
      <c r="D18" s="39"/>
      <c r="E18" s="136"/>
      <c r="F18" s="147"/>
      <c r="G18" s="35">
        <v>15</v>
      </c>
      <c r="H18" s="138" t="str">
        <f>E17</f>
        <v>Ефимова К. - Кириллова В.</v>
      </c>
      <c r="I18" s="138"/>
      <c r="J18" s="36"/>
      <c r="K18" s="84"/>
      <c r="L18" s="84"/>
      <c r="M18" s="44"/>
      <c r="N18" s="38"/>
    </row>
    <row r="19" spans="1:29" s="16" customFormat="1" ht="15.95" customHeight="1">
      <c r="A19" s="34">
        <v>11</v>
      </c>
      <c r="B19" s="152" t="str">
        <f>IF(VLOOKUP(A19,list7!$C$5:$D$20,2,FALSE)=0,"X",VLOOKUP(A19,list7!$C$5:$D$20,2,FALSE))</f>
        <v>X</v>
      </c>
      <c r="C19" s="153"/>
      <c r="D19" s="35">
        <v>6</v>
      </c>
      <c r="E19" s="160" t="str">
        <f>B20</f>
        <v>Иванова С. -Михеева А.</v>
      </c>
      <c r="F19" s="142"/>
      <c r="G19" s="39"/>
      <c r="H19" s="136" t="s">
        <v>252</v>
      </c>
      <c r="I19" s="147"/>
      <c r="J19" s="36"/>
      <c r="K19" s="83"/>
      <c r="L19" s="38"/>
      <c r="M19" s="44"/>
      <c r="N19" s="38"/>
    </row>
    <row r="20" spans="1:29" s="16" customFormat="1" ht="15.95" customHeight="1">
      <c r="A20" s="34">
        <v>6</v>
      </c>
      <c r="B20" s="149" t="str">
        <f>IF(VLOOKUP(A20,list7!$C$5:$D$20,2,FALSE)=0,"X",VLOOKUP(A20,list7!$C$5:$D$20,2,FALSE))</f>
        <v>Иванова С. -Михеева А.</v>
      </c>
      <c r="C20" s="150"/>
      <c r="D20" s="39"/>
      <c r="E20" s="148"/>
      <c r="F20" s="137"/>
      <c r="G20" s="36"/>
      <c r="H20" s="38"/>
      <c r="I20" s="42"/>
      <c r="J20" s="35">
        <v>24</v>
      </c>
      <c r="K20" s="140" t="str">
        <f>H18</f>
        <v>Ефимова К. - Кириллова В.</v>
      </c>
      <c r="L20" s="145"/>
      <c r="M20" s="44"/>
      <c r="N20" s="45"/>
    </row>
    <row r="21" spans="1:29" s="16" customFormat="1" ht="15.95" customHeight="1">
      <c r="A21" s="34">
        <v>7</v>
      </c>
      <c r="B21" s="149" t="str">
        <f>IF(VLOOKUP(A21,list7!$C$5:$D$20,2,FALSE)=0,"X",VLOOKUP(A21,list7!$C$5:$D$20,2,FALSE))</f>
        <v>Хайбуллина Р. - Мануйлова С.</v>
      </c>
      <c r="C21" s="150"/>
      <c r="D21" s="35">
        <v>7</v>
      </c>
      <c r="E21" s="140" t="str">
        <f>B21</f>
        <v>Хайбуллина Р. - Мануйлова С.</v>
      </c>
      <c r="F21" s="140"/>
      <c r="G21" s="36"/>
      <c r="H21" s="38"/>
      <c r="I21" s="42"/>
      <c r="J21" s="44"/>
      <c r="K21" s="148" t="s">
        <v>259</v>
      </c>
      <c r="L21" s="137"/>
      <c r="M21" s="36"/>
      <c r="N21" s="46"/>
      <c r="T21" s="36"/>
      <c r="U21" s="34"/>
      <c r="V21" s="84"/>
      <c r="W21" s="84"/>
      <c r="X21" s="36"/>
      <c r="Y21" s="83"/>
      <c r="Z21" s="83"/>
      <c r="AA21" s="36"/>
      <c r="AB21" s="38"/>
      <c r="AC21" s="38"/>
    </row>
    <row r="22" spans="1:29" s="16" customFormat="1" ht="15.95" customHeight="1">
      <c r="A22" s="34">
        <v>10</v>
      </c>
      <c r="B22" s="152" t="str">
        <f>IF(VLOOKUP(A22,list7!$C$5:$D$20,2,FALSE)=0,"X",VLOOKUP(A22,list7!$C$5:$D$20,2,FALSE))</f>
        <v>X</v>
      </c>
      <c r="C22" s="153"/>
      <c r="D22" s="39"/>
      <c r="E22" s="148"/>
      <c r="F22" s="147"/>
      <c r="G22" s="35">
        <v>16</v>
      </c>
      <c r="H22" s="140" t="str">
        <f>E23</f>
        <v>Гайратова Ж. - Ахмадова Н.</v>
      </c>
      <c r="I22" s="145"/>
      <c r="J22" s="36"/>
      <c r="K22" s="38"/>
      <c r="M22" s="34"/>
    </row>
    <row r="23" spans="1:29" s="16" customFormat="1" ht="15.95" customHeight="1">
      <c r="A23" s="34">
        <v>15</v>
      </c>
      <c r="B23" s="152" t="str">
        <f>IF(VLOOKUP(A23,list7!$C$5:$D$20,2,FALSE)=0,"X",VLOOKUP(A23,list7!$C$5:$D$20,2,FALSE))</f>
        <v>X</v>
      </c>
      <c r="C23" s="153"/>
      <c r="D23" s="35">
        <v>8</v>
      </c>
      <c r="E23" s="140" t="str">
        <f>B24</f>
        <v>Гайратова Ж. - Ахмадова Н.</v>
      </c>
      <c r="F23" s="145"/>
      <c r="G23" s="36"/>
      <c r="H23" s="148" t="s">
        <v>255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49" t="str">
        <f>IF(VLOOKUP(A24,list7!$C$5:$D$20,2,FALSE)=0,"X",VLOOKUP(A24,list7!$C$5:$D$20,2,FALSE))</f>
        <v>Гайратова Ж. - Ахмадова Н.</v>
      </c>
      <c r="C24" s="150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83"/>
      <c r="F25" s="83"/>
      <c r="G25" s="36">
        <v>-23</v>
      </c>
      <c r="H25" s="134" t="str">
        <f>IF(K12=H10,H14,H10)</f>
        <v>Гридина Э. - Сергеенко О.</v>
      </c>
      <c r="I25" s="135"/>
      <c r="J25" s="35">
        <v>31</v>
      </c>
      <c r="K25" s="138" t="str">
        <f>H26</f>
        <v>Гайратова Ж. - Ахмадова Н.</v>
      </c>
      <c r="L25" s="138"/>
      <c r="M25" s="139" t="s">
        <v>3</v>
      </c>
      <c r="N25" s="139"/>
    </row>
    <row r="26" spans="1:29" s="16" customFormat="1" ht="15.95" customHeight="1">
      <c r="A26" s="34"/>
      <c r="B26" s="47"/>
      <c r="C26" s="47"/>
      <c r="D26" s="36"/>
      <c r="E26" s="83"/>
      <c r="F26" s="83"/>
      <c r="G26" s="34">
        <v>-24</v>
      </c>
      <c r="H26" s="134" t="str">
        <f>IF(K20=H18,H22,H18)</f>
        <v>Гайратова Ж. - Ахмадова Н.</v>
      </c>
      <c r="I26" s="135"/>
      <c r="J26" s="39"/>
      <c r="K26" s="143" t="s">
        <v>263</v>
      </c>
      <c r="L26" s="144"/>
      <c r="M26" s="139"/>
      <c r="N26" s="139"/>
    </row>
    <row r="27" spans="1:29" s="16" customFormat="1" ht="15.95" customHeight="1">
      <c r="A27" s="34"/>
      <c r="B27" s="47"/>
      <c r="C27" s="47"/>
      <c r="D27" s="36"/>
      <c r="E27" s="83"/>
      <c r="F27" s="83"/>
      <c r="G27" s="36"/>
      <c r="H27" s="38"/>
      <c r="I27" s="38"/>
      <c r="J27" s="34"/>
      <c r="K27" s="84"/>
      <c r="L27" s="84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Ратников Н. - Ратников С.</v>
      </c>
      <c r="C28" s="150"/>
      <c r="D28" s="35">
        <v>21</v>
      </c>
      <c r="E28" s="131" t="str">
        <f>B29</f>
        <v>Клинова Е. - Кирюхина А.</v>
      </c>
      <c r="F28" s="131"/>
      <c r="G28" s="36"/>
      <c r="H28" s="38"/>
      <c r="I28" s="38"/>
      <c r="J28" s="38"/>
      <c r="K28" s="84"/>
      <c r="L28" s="84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Клинова Е. - Кирюхина А.</v>
      </c>
      <c r="C29" s="150"/>
      <c r="D29" s="39"/>
      <c r="E29" s="136" t="s">
        <v>258</v>
      </c>
      <c r="F29" s="137"/>
      <c r="G29" s="35">
        <v>30</v>
      </c>
      <c r="H29" s="138" t="str">
        <f>E28</f>
        <v>Клинова Е. - Кирюхина А.</v>
      </c>
      <c r="I29" s="138"/>
      <c r="J29" s="141" t="s">
        <v>7</v>
      </c>
      <c r="K29" s="141"/>
      <c r="L29" s="84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Иванова С. -Михеева А.</v>
      </c>
      <c r="C30" s="150"/>
      <c r="D30" s="35">
        <v>22</v>
      </c>
      <c r="E30" s="142" t="str">
        <f>B30</f>
        <v>Иванова С. -Михеева А.</v>
      </c>
      <c r="F30" s="151"/>
      <c r="G30" s="44"/>
      <c r="H30" s="136" t="s">
        <v>260</v>
      </c>
      <c r="I30" s="137"/>
      <c r="J30" s="141"/>
      <c r="K30" s="141"/>
      <c r="L30" s="84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Хайбуллина Р. - Мануйлова С.</v>
      </c>
      <c r="C31" s="150"/>
      <c r="D31" s="39"/>
      <c r="E31" s="148" t="s">
        <v>257</v>
      </c>
      <c r="F31" s="137"/>
      <c r="G31" s="36"/>
      <c r="H31" s="84"/>
      <c r="I31" s="84"/>
      <c r="J31" s="38"/>
      <c r="K31" s="84"/>
      <c r="L31" s="84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84"/>
      <c r="L32" s="84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Ратников Н. - Ратников С.</v>
      </c>
      <c r="C33" s="150"/>
      <c r="D33" s="51">
        <v>29</v>
      </c>
      <c r="E33" s="138" t="str">
        <f>B33</f>
        <v>Ратников Н. - Ратников С.</v>
      </c>
      <c r="F33" s="138"/>
      <c r="G33" s="139" t="s">
        <v>8</v>
      </c>
      <c r="H33" s="139"/>
      <c r="K33" s="84"/>
      <c r="L33" s="84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Хайбуллина Р. - Мануйлова С.</v>
      </c>
      <c r="C34" s="150"/>
      <c r="D34" s="39"/>
      <c r="E34" s="136" t="s">
        <v>261</v>
      </c>
      <c r="F34" s="137"/>
      <c r="G34" s="139"/>
      <c r="H34" s="139"/>
      <c r="K34" s="84"/>
      <c r="L34" s="84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83"/>
      <c r="F35" s="83"/>
      <c r="G35" s="36"/>
      <c r="H35" s="38"/>
      <c r="I35" s="38"/>
      <c r="J35" s="34"/>
      <c r="K35" s="84"/>
      <c r="L35" s="84"/>
      <c r="M35" s="36"/>
      <c r="N35" s="48"/>
      <c r="O35" s="48"/>
    </row>
    <row r="36" spans="1:32" s="16" customFormat="1" ht="15.95" customHeight="1">
      <c r="A36" s="34">
        <v>-1</v>
      </c>
      <c r="B36" s="149" t="str">
        <f>IF(E9=B9,B10,B9)</f>
        <v>X</v>
      </c>
      <c r="C36" s="150"/>
      <c r="D36" s="36">
        <v>9</v>
      </c>
      <c r="E36" s="138"/>
      <c r="F36" s="138"/>
      <c r="G36" s="34"/>
      <c r="J36" s="34"/>
      <c r="M36" s="34"/>
    </row>
    <row r="37" spans="1:32" s="16" customFormat="1" ht="15.95" customHeight="1">
      <c r="A37" s="34">
        <v>-2</v>
      </c>
      <c r="B37" s="149" t="str">
        <f>IF(E11=B11,B12,B11)</f>
        <v>X</v>
      </c>
      <c r="C37" s="150"/>
      <c r="D37" s="39"/>
      <c r="E37" s="136"/>
      <c r="F37" s="147"/>
      <c r="G37" s="35">
        <v>19</v>
      </c>
      <c r="H37" s="138"/>
      <c r="I37" s="138"/>
      <c r="J37" s="36"/>
      <c r="K37" s="84"/>
      <c r="L37" s="84"/>
      <c r="M37" s="36"/>
      <c r="N37" s="38"/>
    </row>
    <row r="38" spans="1:32" s="16" customFormat="1" ht="15.95" customHeight="1">
      <c r="A38" s="34">
        <v>-3</v>
      </c>
      <c r="B38" s="149" t="str">
        <f>IF(E13=B13,B14,B13)</f>
        <v>X</v>
      </c>
      <c r="C38" s="150"/>
      <c r="D38" s="35">
        <v>10</v>
      </c>
      <c r="E38" s="142"/>
      <c r="F38" s="151"/>
      <c r="G38" s="53"/>
      <c r="H38" s="148"/>
      <c r="I38" s="147"/>
      <c r="J38" s="36"/>
      <c r="K38" s="83"/>
      <c r="L38" s="38"/>
      <c r="M38" s="36"/>
      <c r="N38" s="38"/>
    </row>
    <row r="39" spans="1:32" s="16" customFormat="1" ht="15.95" customHeight="1">
      <c r="A39" s="34">
        <v>-4</v>
      </c>
      <c r="B39" s="149" t="str">
        <f>IF(E15=B15,B16,B15)</f>
        <v>X</v>
      </c>
      <c r="C39" s="150"/>
      <c r="D39" s="39"/>
      <c r="E39" s="136"/>
      <c r="F39" s="137"/>
      <c r="G39" s="36"/>
      <c r="H39" s="38"/>
      <c r="I39" s="42"/>
      <c r="J39" s="35">
        <v>28</v>
      </c>
      <c r="K39" s="138"/>
      <c r="L39" s="138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49" t="str">
        <f>IF(E17=B17,B18,B17)</f>
        <v>X</v>
      </c>
      <c r="C40" s="150"/>
      <c r="D40" s="35">
        <v>11</v>
      </c>
      <c r="E40" s="138"/>
      <c r="F40" s="138"/>
      <c r="G40" s="36"/>
      <c r="H40" s="38"/>
      <c r="I40" s="42"/>
      <c r="J40" s="44"/>
      <c r="K40" s="148"/>
      <c r="L40" s="137"/>
      <c r="M40" s="141"/>
      <c r="N40" s="141"/>
    </row>
    <row r="41" spans="1:32" s="16" customFormat="1" ht="15.95" customHeight="1">
      <c r="A41" s="34">
        <v>-6</v>
      </c>
      <c r="B41" s="149" t="str">
        <f>IF(E19=B19,B20,B19)</f>
        <v>X</v>
      </c>
      <c r="C41" s="150"/>
      <c r="D41" s="39"/>
      <c r="E41" s="136"/>
      <c r="F41" s="137"/>
      <c r="G41" s="35">
        <v>20</v>
      </c>
      <c r="H41" s="138"/>
      <c r="I41" s="142"/>
      <c r="J41" s="36"/>
      <c r="K41" s="38"/>
      <c r="M41" s="34"/>
    </row>
    <row r="42" spans="1:32" s="16" customFormat="1" ht="15.95" customHeight="1">
      <c r="A42" s="34">
        <v>-7</v>
      </c>
      <c r="B42" s="149" t="str">
        <f>IF(E21=B21,B22,B21)</f>
        <v>X</v>
      </c>
      <c r="C42" s="150"/>
      <c r="D42" s="35">
        <v>12</v>
      </c>
      <c r="E42" s="142"/>
      <c r="F42" s="151"/>
      <c r="G42" s="36"/>
      <c r="H42" s="136"/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49" t="str">
        <f>IF(E23=B23,B24,B23)</f>
        <v>X</v>
      </c>
      <c r="C43" s="150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49"/>
      <c r="C44" s="49"/>
      <c r="E44" s="50"/>
      <c r="F44" s="50"/>
      <c r="AC44" s="34"/>
    </row>
    <row r="45" spans="1:32" s="16" customFormat="1" ht="15.95" customHeight="1">
      <c r="A45" s="36">
        <v>-19</v>
      </c>
      <c r="B45" s="149">
        <f>IF(H37=E36,E38,E36)</f>
        <v>0</v>
      </c>
      <c r="C45" s="150"/>
      <c r="D45" s="44">
        <v>27</v>
      </c>
      <c r="E45" s="140"/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49">
        <f>IF(H41=E40,E42,E40)</f>
        <v>0</v>
      </c>
      <c r="C46" s="150"/>
      <c r="D46" s="39"/>
      <c r="E46" s="162"/>
      <c r="F46" s="144"/>
      <c r="G46" s="139"/>
      <c r="H46" s="139"/>
      <c r="AC46" s="34"/>
    </row>
    <row r="47" spans="1:32" s="16" customFormat="1" ht="15.95" customHeight="1">
      <c r="A47" s="34"/>
      <c r="B47" s="52"/>
      <c r="C47" s="52"/>
      <c r="D47" s="36"/>
      <c r="E47" s="83"/>
      <c r="F47" s="83"/>
      <c r="G47" s="36"/>
      <c r="H47" s="84"/>
      <c r="I47" s="84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49" t="str">
        <f>IF(E36=B36,B37,B36)</f>
        <v>X</v>
      </c>
      <c r="C48" s="150"/>
      <c r="D48" s="51">
        <v>17</v>
      </c>
      <c r="E48" s="138"/>
      <c r="F48" s="138"/>
      <c r="G48" s="36"/>
      <c r="H48" s="84"/>
      <c r="I48" s="84"/>
      <c r="J48" s="36"/>
    </row>
    <row r="49" spans="1:15" s="56" customFormat="1" ht="15.95" customHeight="1">
      <c r="A49" s="34">
        <v>-10</v>
      </c>
      <c r="B49" s="149" t="str">
        <f>IF(E38=B38,B39,B38)</f>
        <v>X</v>
      </c>
      <c r="C49" s="150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49" t="str">
        <f>IF(E40=B40,B41,B40)</f>
        <v>X</v>
      </c>
      <c r="C50" s="150"/>
      <c r="D50" s="51">
        <v>18</v>
      </c>
      <c r="E50" s="140"/>
      <c r="F50" s="145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49" t="str">
        <f>IF(E42=B42,B43,B42)</f>
        <v>X</v>
      </c>
      <c r="C51" s="150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49"/>
      <c r="C52" s="49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49" t="str">
        <f>IF(E48=B48,B49,B48)</f>
        <v>X</v>
      </c>
      <c r="C53" s="150"/>
      <c r="D53" s="44">
        <v>25</v>
      </c>
      <c r="E53" s="140"/>
      <c r="F53" s="140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49" t="str">
        <f>IF(E50=B50,B51,B50)</f>
        <v>X</v>
      </c>
      <c r="C54" s="150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85" t="str">
        <f>list7!D22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85" t="str">
        <f>list7!D24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list9!B1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list9!B2</f>
        <v>Кемерово</v>
      </c>
      <c r="D7" s="125"/>
      <c r="E7" s="125"/>
      <c r="H7" s="19" t="s">
        <v>6</v>
      </c>
      <c r="I7" s="19"/>
      <c r="J7" s="26"/>
      <c r="K7" s="157" t="str">
        <f>list9!B3</f>
        <v>14-16.01.2022</v>
      </c>
      <c r="L7" s="128"/>
      <c r="N7" s="25" t="s">
        <v>4</v>
      </c>
      <c r="O7" s="86" t="str">
        <f>list9!B5</f>
        <v>XD-1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49" t="str">
        <f>IF(VLOOKUP(A9,list9!$C$5:$D$20,2,FALSE)=0,"X",VLOOKUP(A9,list9!$C$5:$D$20,2,FALSE))</f>
        <v>Колбина А. - Михайлов А.</v>
      </c>
      <c r="C9" s="150"/>
      <c r="D9" s="35">
        <v>1</v>
      </c>
      <c r="E9" s="138" t="str">
        <f>B9</f>
        <v>Колбина А. - Михайлов А.</v>
      </c>
      <c r="F9" s="138"/>
      <c r="G9" s="36"/>
      <c r="H9" s="84"/>
      <c r="I9" s="84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49" t="str">
        <f>IF(VLOOKUP(A10,list9!$C$5:$D$20,2,FALSE)=0,"X",VLOOKUP(A10,list9!$C$5:$D$20,2,FALSE))</f>
        <v>X</v>
      </c>
      <c r="C10" s="150"/>
      <c r="D10" s="39"/>
      <c r="E10" s="136"/>
      <c r="F10" s="147"/>
      <c r="G10" s="68">
        <v>13</v>
      </c>
      <c r="H10" s="140" t="str">
        <f>E9</f>
        <v>Колбина А. - Михайлов А.</v>
      </c>
      <c r="I10" s="140"/>
      <c r="J10" s="36"/>
      <c r="K10" s="84"/>
      <c r="L10" s="84"/>
      <c r="Q10" s="38"/>
      <c r="R10" s="38"/>
    </row>
    <row r="11" spans="1:18" s="16" customFormat="1" ht="15.95" customHeight="1">
      <c r="A11" s="34">
        <v>9</v>
      </c>
      <c r="B11" s="149" t="str">
        <f>IF(VLOOKUP(A11,list9!$C$5:$D$20,2,FALSE)=0,"X",VLOOKUP(A11,list9!$C$5:$D$20,2,FALSE))</f>
        <v>Михеева А. - Клинов В.</v>
      </c>
      <c r="C11" s="150"/>
      <c r="D11" s="35" t="s">
        <v>187</v>
      </c>
      <c r="E11" s="140" t="str">
        <f>B12</f>
        <v>Клинова Е. - Кольцов Е.</v>
      </c>
      <c r="F11" s="140"/>
      <c r="G11" s="39"/>
      <c r="H11" s="161" t="s">
        <v>192</v>
      </c>
      <c r="I11" s="147"/>
      <c r="J11" s="36"/>
      <c r="K11" s="83"/>
      <c r="L11" s="38"/>
      <c r="P11" s="41"/>
      <c r="Q11" s="38"/>
      <c r="R11" s="38"/>
    </row>
    <row r="12" spans="1:18" s="16" customFormat="1" ht="15.95" customHeight="1">
      <c r="A12" s="34">
        <v>8</v>
      </c>
      <c r="B12" s="149" t="str">
        <f>IF(VLOOKUP(A12,list9!$C$5:$D$20,2,FALSE)=0,"X",VLOOKUP(A12,list9!$C$5:$D$20,2,FALSE))</f>
        <v>Клинова Е. - Кольцов Е.</v>
      </c>
      <c r="C12" s="150"/>
      <c r="D12" s="39"/>
      <c r="E12" s="148" t="s">
        <v>188</v>
      </c>
      <c r="F12" s="137"/>
      <c r="G12" s="36"/>
      <c r="H12" s="38"/>
      <c r="I12" s="42"/>
      <c r="J12" s="68">
        <v>23</v>
      </c>
      <c r="K12" s="138" t="str">
        <f>H10</f>
        <v>Колбина А. - Михайлов А.</v>
      </c>
      <c r="L12" s="138"/>
      <c r="P12" s="38"/>
    </row>
    <row r="13" spans="1:18" s="16" customFormat="1" ht="15.95" customHeight="1">
      <c r="A13" s="34">
        <v>5</v>
      </c>
      <c r="B13" s="149" t="str">
        <f>IF(VLOOKUP(A13,list9!$C$5:$D$20,2,FALSE)=0,"X",VLOOKUP(A13,list9!$C$5:$D$20,2,FALSE))</f>
        <v>Гридина Э. - Хомиченко Ю.</v>
      </c>
      <c r="C13" s="150"/>
      <c r="D13" s="43">
        <v>3</v>
      </c>
      <c r="E13" s="140" t="str">
        <f>B13</f>
        <v>Гридина Э. - Хомиченко Ю.</v>
      </c>
      <c r="F13" s="140"/>
      <c r="G13" s="83"/>
      <c r="H13" s="38"/>
      <c r="I13" s="42"/>
      <c r="J13" s="44"/>
      <c r="K13" s="148" t="s">
        <v>207</v>
      </c>
      <c r="L13" s="147"/>
    </row>
    <row r="14" spans="1:18" s="16" customFormat="1" ht="15.95" customHeight="1">
      <c r="A14" s="34">
        <v>12</v>
      </c>
      <c r="B14" s="149" t="str">
        <f>IF(VLOOKUP(A14,list9!$C$5:$D$20,2,FALSE)=0,"X",VLOOKUP(A14,list9!$C$5:$D$20,2,FALSE))</f>
        <v>Медетова А. - Федоров Е.</v>
      </c>
      <c r="C14" s="150"/>
      <c r="D14" s="39"/>
      <c r="E14" s="136" t="s">
        <v>190</v>
      </c>
      <c r="F14" s="147"/>
      <c r="G14" s="68">
        <v>14</v>
      </c>
      <c r="H14" s="140" t="str">
        <f>E15</f>
        <v>Крывда С. - Баканов М.</v>
      </c>
      <c r="I14" s="145"/>
      <c r="J14" s="36"/>
      <c r="K14" s="38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49" t="str">
        <f>IF(VLOOKUP(A15,list9!$C$5:$D$20,2,FALSE)=0,"X",VLOOKUP(A15,list9!$C$5:$D$20,2,FALSE))</f>
        <v>Кукшенева Д. - Чан В.</v>
      </c>
      <c r="C15" s="150"/>
      <c r="D15" s="35">
        <v>4</v>
      </c>
      <c r="E15" s="140" t="str">
        <f>B16</f>
        <v>Крывда С. - Баканов М.</v>
      </c>
      <c r="F15" s="145"/>
      <c r="G15" s="36"/>
      <c r="H15" s="136" t="s">
        <v>195</v>
      </c>
      <c r="I15" s="137"/>
      <c r="J15" s="36"/>
      <c r="K15" s="38"/>
      <c r="L15" s="38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IF(VLOOKUP(A16,list9!$C$5:$D$20,2,FALSE)=0,"X",VLOOKUP(A16,list9!$C$5:$D$20,2,FALSE))</f>
        <v>Крывда С. - Баканов М.</v>
      </c>
      <c r="C16" s="150"/>
      <c r="D16" s="39"/>
      <c r="E16" s="136" t="s">
        <v>189</v>
      </c>
      <c r="F16" s="137"/>
      <c r="G16" s="36"/>
      <c r="H16" s="38"/>
      <c r="I16" s="38"/>
      <c r="J16" s="36"/>
      <c r="K16" s="38"/>
      <c r="M16" s="68">
        <v>32</v>
      </c>
      <c r="N16" s="138" t="str">
        <f>K12</f>
        <v>Колбина А. - Михайлов А.</v>
      </c>
      <c r="O16" s="138"/>
    </row>
    <row r="17" spans="1:29" s="16" customFormat="1" ht="15.95" customHeight="1">
      <c r="A17" s="34">
        <v>3</v>
      </c>
      <c r="B17" s="149" t="str">
        <f>IF(VLOOKUP(A17,list9!$C$5:$D$20,2,FALSE)=0,"X",VLOOKUP(A17,list9!$C$5:$D$20,2,FALSE))</f>
        <v>Ефимова К. - Павлов В.</v>
      </c>
      <c r="C17" s="150"/>
      <c r="D17" s="35">
        <v>5</v>
      </c>
      <c r="E17" s="140" t="str">
        <f>B17</f>
        <v>Ефимова К. - Павлов В.</v>
      </c>
      <c r="F17" s="140"/>
      <c r="G17" s="36"/>
      <c r="H17" s="84"/>
      <c r="I17" s="84"/>
      <c r="J17" s="36"/>
      <c r="K17" s="38"/>
      <c r="L17" s="38"/>
      <c r="M17" s="44"/>
      <c r="N17" s="162" t="s">
        <v>214</v>
      </c>
      <c r="O17" s="144"/>
    </row>
    <row r="18" spans="1:29" s="16" customFormat="1" ht="15.95" customHeight="1">
      <c r="A18" s="34">
        <v>14</v>
      </c>
      <c r="B18" s="152" t="str">
        <f>IF(VLOOKUP(A18,list9!$C$5:$D$20,2,FALSE)=0,"X",VLOOKUP(A18,list9!$C$5:$D$20,2,FALSE))</f>
        <v>X</v>
      </c>
      <c r="C18" s="153"/>
      <c r="D18" s="39"/>
      <c r="E18" s="136"/>
      <c r="F18" s="147"/>
      <c r="G18" s="68">
        <v>15</v>
      </c>
      <c r="H18" s="138" t="str">
        <f>E17</f>
        <v>Ефимова К. - Павлов В.</v>
      </c>
      <c r="I18" s="138"/>
      <c r="J18" s="36"/>
      <c r="K18" s="84"/>
      <c r="L18" s="84"/>
      <c r="M18" s="44"/>
      <c r="N18" s="38"/>
    </row>
    <row r="19" spans="1:29" s="16" customFormat="1" ht="15.95" customHeight="1">
      <c r="A19" s="34">
        <v>11</v>
      </c>
      <c r="B19" s="149" t="str">
        <f>IF(VLOOKUP(A19,list9!$C$5:$D$20,2,FALSE)=0,"X",VLOOKUP(A19,list9!$C$5:$D$20,2,FALSE))</f>
        <v>Гайратова Ж. - Курилов Д.</v>
      </c>
      <c r="C19" s="150"/>
      <c r="D19" s="35">
        <v>6</v>
      </c>
      <c r="E19" s="138" t="str">
        <f>B19</f>
        <v>Гайратова Ж. - Курилов Д.</v>
      </c>
      <c r="F19" s="142"/>
      <c r="G19" s="39"/>
      <c r="H19" s="136" t="s">
        <v>196</v>
      </c>
      <c r="I19" s="147"/>
      <c r="J19" s="36"/>
      <c r="K19" s="83"/>
      <c r="L19" s="38"/>
      <c r="M19" s="44"/>
      <c r="N19" s="38"/>
    </row>
    <row r="20" spans="1:29" s="16" customFormat="1" ht="15.95" customHeight="1">
      <c r="A20" s="34">
        <v>6</v>
      </c>
      <c r="B20" s="149" t="str">
        <f>IF(VLOOKUP(A20,list9!$C$5:$D$20,2,FALSE)=0,"X",VLOOKUP(A20,list9!$C$5:$D$20,2,FALSE))</f>
        <v>Иванова С. - Гук А.</v>
      </c>
      <c r="C20" s="150"/>
      <c r="D20" s="39"/>
      <c r="E20" s="148" t="s">
        <v>191</v>
      </c>
      <c r="F20" s="137"/>
      <c r="G20" s="36"/>
      <c r="H20" s="38"/>
      <c r="I20" s="42"/>
      <c r="J20" s="68">
        <v>24</v>
      </c>
      <c r="K20" s="140" t="str">
        <f>H18</f>
        <v>Ефимова К. - Павлов В.</v>
      </c>
      <c r="L20" s="145"/>
      <c r="M20" s="44"/>
      <c r="N20" s="45"/>
    </row>
    <row r="21" spans="1:29" s="16" customFormat="1" ht="15.95" customHeight="1">
      <c r="A21" s="34">
        <v>7</v>
      </c>
      <c r="B21" s="149" t="str">
        <f>IF(VLOOKUP(A21,list9!$C$5:$D$20,2,FALSE)=0,"X",VLOOKUP(A21,list9!$C$5:$D$20,2,FALSE))</f>
        <v>Кирюхина А. - Менх В.</v>
      </c>
      <c r="C21" s="150"/>
      <c r="D21" s="68">
        <v>7</v>
      </c>
      <c r="E21" s="138" t="str">
        <f>B21</f>
        <v>Кирюхина А. - Менх В.</v>
      </c>
      <c r="F21" s="138"/>
      <c r="G21" s="36"/>
      <c r="H21" s="38"/>
      <c r="I21" s="42"/>
      <c r="J21" s="44"/>
      <c r="K21" s="148" t="s">
        <v>206</v>
      </c>
      <c r="L21" s="137"/>
      <c r="M21" s="36"/>
      <c r="N21" s="46"/>
      <c r="T21" s="36"/>
      <c r="U21" s="34"/>
      <c r="V21" s="84"/>
      <c r="W21" s="84"/>
      <c r="X21" s="36"/>
      <c r="Y21" s="83"/>
      <c r="Z21" s="83"/>
      <c r="AA21" s="36"/>
      <c r="AB21" s="38"/>
      <c r="AC21" s="38"/>
    </row>
    <row r="22" spans="1:29" s="16" customFormat="1" ht="15.95" customHeight="1">
      <c r="A22" s="34">
        <v>10</v>
      </c>
      <c r="B22" s="149" t="str">
        <f>IF(VLOOKUP(A22,list9!$C$5:$D$20,2,FALSE)=0,"X",VLOOKUP(A22,list9!$C$5:$D$20,2,FALSE))</f>
        <v>Сергиенко О. - Кузьмин М.</v>
      </c>
      <c r="C22" s="150"/>
      <c r="D22" s="39"/>
      <c r="E22" s="148" t="s">
        <v>197</v>
      </c>
      <c r="F22" s="147"/>
      <c r="G22" s="35">
        <v>16</v>
      </c>
      <c r="H22" s="140" t="str">
        <f>E23</f>
        <v>Кириллова В. - Дуничев Н.</v>
      </c>
      <c r="I22" s="145"/>
      <c r="J22" s="36"/>
      <c r="K22" s="38"/>
      <c r="M22" s="34"/>
    </row>
    <row r="23" spans="1:29" s="16" customFormat="1" ht="15.95" customHeight="1">
      <c r="A23" s="34">
        <v>15</v>
      </c>
      <c r="B23" s="152" t="str">
        <f>IF(VLOOKUP(A23,list9!$C$5:$D$20,2,FALSE)=0,"X",VLOOKUP(A23,list9!$C$5:$D$20,2,FALSE))</f>
        <v>X</v>
      </c>
      <c r="C23" s="153"/>
      <c r="D23" s="35">
        <v>8</v>
      </c>
      <c r="E23" s="140" t="str">
        <f>B24</f>
        <v>Кириллова В. - Дуничев Н.</v>
      </c>
      <c r="F23" s="145"/>
      <c r="G23" s="36"/>
      <c r="H23" s="148" t="s">
        <v>201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49" t="str">
        <f>IF(VLOOKUP(A24,list9!$C$5:$D$20,2,FALSE)=0,"X",VLOOKUP(A24,list9!$C$5:$D$20,2,FALSE))</f>
        <v>Кириллова В. - Дуничев Н.</v>
      </c>
      <c r="C24" s="150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83"/>
      <c r="F25" s="83"/>
      <c r="G25" s="36">
        <v>-23</v>
      </c>
      <c r="H25" s="134" t="str">
        <f>IF(K12=H10,H14,H10)</f>
        <v>Крывда С. - Баканов М.</v>
      </c>
      <c r="I25" s="135"/>
      <c r="J25" s="68">
        <v>31</v>
      </c>
      <c r="K25" s="138" t="str">
        <f>H25</f>
        <v>Крывда С. - Баканов М.</v>
      </c>
      <c r="L25" s="138"/>
      <c r="M25" s="139" t="s">
        <v>3</v>
      </c>
      <c r="N25" s="139"/>
    </row>
    <row r="26" spans="1:29" s="16" customFormat="1" ht="15.95" customHeight="1">
      <c r="A26" s="34"/>
      <c r="B26" s="47"/>
      <c r="C26" s="47"/>
      <c r="D26" s="36"/>
      <c r="E26" s="83"/>
      <c r="F26" s="83"/>
      <c r="G26" s="34">
        <v>-24</v>
      </c>
      <c r="H26" s="134" t="str">
        <f>IF(K20=H18,H22,H18)</f>
        <v>Кириллова В. - Дуничев Н.</v>
      </c>
      <c r="I26" s="135"/>
      <c r="J26" s="39"/>
      <c r="K26" s="143" t="s">
        <v>213</v>
      </c>
      <c r="L26" s="144"/>
      <c r="M26" s="139"/>
      <c r="N26" s="139"/>
    </row>
    <row r="27" spans="1:29" s="16" customFormat="1" ht="15.95" customHeight="1">
      <c r="A27" s="34"/>
      <c r="B27" s="47"/>
      <c r="C27" s="47"/>
      <c r="D27" s="36"/>
      <c r="E27" s="83"/>
      <c r="F27" s="83"/>
      <c r="G27" s="36"/>
      <c r="H27" s="38"/>
      <c r="I27" s="38"/>
      <c r="J27" s="34"/>
      <c r="K27" s="84"/>
      <c r="L27" s="84"/>
      <c r="M27" s="36"/>
      <c r="N27" s="48"/>
      <c r="O27" s="48"/>
    </row>
    <row r="28" spans="1:29" s="16" customFormat="1" ht="15.95" customHeight="1">
      <c r="A28" s="34">
        <v>-13</v>
      </c>
      <c r="B28" s="149" t="str">
        <f>IF(H10=E9,E11,E9)</f>
        <v>Клинова Е. - Кольцов Е.</v>
      </c>
      <c r="C28" s="150"/>
      <c r="D28" s="68">
        <v>21</v>
      </c>
      <c r="E28" s="131" t="str">
        <f>B29</f>
        <v>Гридина Э. - Хомиченко Ю.</v>
      </c>
      <c r="F28" s="131"/>
      <c r="G28" s="36"/>
      <c r="H28" s="38"/>
      <c r="I28" s="38"/>
      <c r="J28" s="38"/>
      <c r="K28" s="84"/>
      <c r="L28" s="84"/>
      <c r="M28" s="36"/>
      <c r="N28" s="48"/>
      <c r="O28" s="48"/>
    </row>
    <row r="29" spans="1:29" s="16" customFormat="1" ht="15.95" customHeight="1">
      <c r="A29" s="34">
        <v>-14</v>
      </c>
      <c r="B29" s="149" t="str">
        <f>IF(H14=E13,E15,E13)</f>
        <v>Гридина Э. - Хомиченко Ю.</v>
      </c>
      <c r="C29" s="150"/>
      <c r="D29" s="39"/>
      <c r="E29" s="136" t="s">
        <v>202</v>
      </c>
      <c r="F29" s="137"/>
      <c r="G29" s="68">
        <v>30</v>
      </c>
      <c r="H29" s="138" t="str">
        <f>E28</f>
        <v>Гридина Э. - Хомиченко Ю.</v>
      </c>
      <c r="I29" s="138"/>
      <c r="J29" s="141" t="s">
        <v>7</v>
      </c>
      <c r="K29" s="141"/>
      <c r="L29" s="84"/>
      <c r="M29" s="36"/>
      <c r="N29" s="48"/>
      <c r="O29" s="48"/>
    </row>
    <row r="30" spans="1:29" s="16" customFormat="1" ht="15.95" customHeight="1">
      <c r="A30" s="34">
        <v>-15</v>
      </c>
      <c r="B30" s="149" t="str">
        <f>IF(H18=E17,E19,E17)</f>
        <v>Гайратова Ж. - Курилов Д.</v>
      </c>
      <c r="C30" s="150"/>
      <c r="D30" s="68">
        <v>22</v>
      </c>
      <c r="E30" s="142" t="str">
        <f>B30</f>
        <v>Гайратова Ж. - Курилов Д.</v>
      </c>
      <c r="F30" s="151"/>
      <c r="G30" s="44"/>
      <c r="H30" s="136" t="s">
        <v>212</v>
      </c>
      <c r="I30" s="137"/>
      <c r="J30" s="141"/>
      <c r="K30" s="141"/>
      <c r="L30" s="84"/>
      <c r="M30" s="36"/>
      <c r="N30" s="48"/>
      <c r="O30" s="48"/>
    </row>
    <row r="31" spans="1:29" s="16" customFormat="1" ht="15.95" customHeight="1">
      <c r="A31" s="34">
        <v>-16</v>
      </c>
      <c r="B31" s="149" t="str">
        <f>IF(H22=E21,E23,E21)</f>
        <v>Кирюхина А. - Менх В.</v>
      </c>
      <c r="C31" s="150"/>
      <c r="D31" s="39"/>
      <c r="E31" s="148" t="s">
        <v>205</v>
      </c>
      <c r="F31" s="137"/>
      <c r="G31" s="36"/>
      <c r="H31" s="84"/>
      <c r="I31" s="84"/>
      <c r="J31" s="38"/>
      <c r="K31" s="84"/>
      <c r="L31" s="84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84"/>
      <c r="L32" s="84"/>
      <c r="M32" s="36"/>
      <c r="N32" s="48"/>
      <c r="O32" s="48"/>
    </row>
    <row r="33" spans="1:32" s="16" customFormat="1" ht="15.95" customHeight="1">
      <c r="A33" s="36">
        <v>-21</v>
      </c>
      <c r="B33" s="149" t="str">
        <f>IF(E28=B28,B29,B28)</f>
        <v>Клинова Е. - Кольцов Е.</v>
      </c>
      <c r="C33" s="150"/>
      <c r="D33" s="72">
        <v>29</v>
      </c>
      <c r="E33" s="138" t="str">
        <f>B33</f>
        <v>Клинова Е. - Кольцов Е.</v>
      </c>
      <c r="F33" s="138"/>
      <c r="G33" s="139" t="s">
        <v>8</v>
      </c>
      <c r="H33" s="139"/>
      <c r="K33" s="84"/>
      <c r="L33" s="84"/>
      <c r="M33" s="36"/>
      <c r="N33" s="48"/>
      <c r="O33" s="48"/>
    </row>
    <row r="34" spans="1:32" s="16" customFormat="1" ht="15.95" customHeight="1">
      <c r="A34" s="36">
        <v>-22</v>
      </c>
      <c r="B34" s="149" t="str">
        <f>IF(E30=B30,B31,B30)</f>
        <v>Кирюхина А. - Менх В.</v>
      </c>
      <c r="C34" s="150"/>
      <c r="D34" s="39"/>
      <c r="E34" s="136" t="s">
        <v>209</v>
      </c>
      <c r="F34" s="137"/>
      <c r="G34" s="139"/>
      <c r="H34" s="139"/>
      <c r="K34" s="84"/>
      <c r="L34" s="84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83"/>
      <c r="F35" s="83"/>
      <c r="G35" s="36"/>
      <c r="H35" s="38"/>
      <c r="I35" s="38"/>
      <c r="J35" s="34"/>
      <c r="K35" s="84"/>
      <c r="L35" s="84"/>
      <c r="M35" s="36"/>
      <c r="N35" s="48"/>
      <c r="O35" s="48"/>
    </row>
    <row r="36" spans="1:32" s="16" customFormat="1" ht="15.95" customHeight="1">
      <c r="A36" s="34">
        <v>-1</v>
      </c>
      <c r="B36" s="149" t="str">
        <f>IF(E9=B9,B10,B9)</f>
        <v>X</v>
      </c>
      <c r="C36" s="150"/>
      <c r="D36" s="36">
        <v>9</v>
      </c>
      <c r="E36" s="138" t="str">
        <f>B37</f>
        <v>Михеева А. - Клинов В.</v>
      </c>
      <c r="F36" s="138"/>
      <c r="G36" s="34"/>
      <c r="J36" s="34"/>
      <c r="M36" s="34"/>
    </row>
    <row r="37" spans="1:32" s="16" customFormat="1" ht="15.95" customHeight="1">
      <c r="A37" s="34">
        <v>-2</v>
      </c>
      <c r="B37" s="149" t="str">
        <f>IF(E11=B11,B12,B11)</f>
        <v>Михеева А. - Клинов В.</v>
      </c>
      <c r="C37" s="150"/>
      <c r="D37" s="39"/>
      <c r="E37" s="136"/>
      <c r="F37" s="147"/>
      <c r="G37" s="68">
        <v>19</v>
      </c>
      <c r="H37" s="138" t="str">
        <f>E36</f>
        <v>Михеева А. - Клинов В.</v>
      </c>
      <c r="I37" s="138"/>
      <c r="J37" s="36"/>
      <c r="K37" s="84"/>
      <c r="L37" s="84"/>
      <c r="M37" s="36"/>
      <c r="N37" s="38"/>
    </row>
    <row r="38" spans="1:32" s="16" customFormat="1" ht="15.95" customHeight="1">
      <c r="A38" s="34">
        <v>-3</v>
      </c>
      <c r="B38" s="149" t="str">
        <f>IF(E13=B13,B14,B13)</f>
        <v>Медетова А. - Федоров Е.</v>
      </c>
      <c r="C38" s="150"/>
      <c r="D38" s="68">
        <v>10</v>
      </c>
      <c r="E38" s="142" t="str">
        <f>B38</f>
        <v>Медетова А. - Федоров Е.</v>
      </c>
      <c r="F38" s="151"/>
      <c r="G38" s="53"/>
      <c r="H38" s="148" t="s">
        <v>203</v>
      </c>
      <c r="I38" s="147"/>
      <c r="J38" s="36"/>
      <c r="K38" s="83"/>
      <c r="L38" s="38"/>
      <c r="M38" s="36"/>
      <c r="N38" s="38"/>
    </row>
    <row r="39" spans="1:32" s="16" customFormat="1" ht="15.95" customHeight="1">
      <c r="A39" s="34">
        <v>-4</v>
      </c>
      <c r="B39" s="149" t="str">
        <f>IF(E15=B15,B16,B15)</f>
        <v>Кукшенева Д. - Чан В.</v>
      </c>
      <c r="C39" s="150"/>
      <c r="D39" s="39"/>
      <c r="E39" s="136" t="s">
        <v>198</v>
      </c>
      <c r="F39" s="137"/>
      <c r="G39" s="36"/>
      <c r="H39" s="38"/>
      <c r="I39" s="42"/>
      <c r="J39" s="68">
        <v>28</v>
      </c>
      <c r="K39" s="138" t="str">
        <f>H41</f>
        <v>Сергиенко О. - Кузьмин М.</v>
      </c>
      <c r="L39" s="138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49" t="str">
        <f>IF(E17=B17,B18,B17)</f>
        <v>X</v>
      </c>
      <c r="C40" s="150"/>
      <c r="D40" s="35">
        <v>11</v>
      </c>
      <c r="E40" s="138" t="str">
        <f>B41</f>
        <v>Иванова С. - Гук А.</v>
      </c>
      <c r="F40" s="138"/>
      <c r="G40" s="36"/>
      <c r="H40" s="38"/>
      <c r="I40" s="42"/>
      <c r="J40" s="44"/>
      <c r="K40" s="148" t="s">
        <v>210</v>
      </c>
      <c r="L40" s="137"/>
      <c r="M40" s="141"/>
      <c r="N40" s="141"/>
    </row>
    <row r="41" spans="1:32" s="16" customFormat="1" ht="15.95" customHeight="1">
      <c r="A41" s="34">
        <v>-6</v>
      </c>
      <c r="B41" s="149" t="str">
        <f>IF(E19=B19,B20,B19)</f>
        <v>Иванова С. - Гук А.</v>
      </c>
      <c r="C41" s="150"/>
      <c r="D41" s="39"/>
      <c r="E41" s="136"/>
      <c r="F41" s="137"/>
      <c r="G41" s="68">
        <v>20</v>
      </c>
      <c r="H41" s="138" t="str">
        <f>E42</f>
        <v>Сергиенко О. - Кузьмин М.</v>
      </c>
      <c r="I41" s="142"/>
      <c r="J41" s="36"/>
      <c r="K41" s="38"/>
      <c r="M41" s="34"/>
    </row>
    <row r="42" spans="1:32" s="16" customFormat="1" ht="15.95" customHeight="1">
      <c r="A42" s="34">
        <v>-7</v>
      </c>
      <c r="B42" s="149" t="str">
        <f>IF(E21=B21,B22,B21)</f>
        <v>Сергиенко О. - Кузьмин М.</v>
      </c>
      <c r="C42" s="150"/>
      <c r="D42" s="35">
        <v>12</v>
      </c>
      <c r="E42" s="142" t="str">
        <f>B42</f>
        <v>Сергиенко О. - Кузьмин М.</v>
      </c>
      <c r="F42" s="151"/>
      <c r="G42" s="36"/>
      <c r="H42" s="136" t="s">
        <v>204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49" t="str">
        <f>IF(E23=B23,B24,B23)</f>
        <v>X</v>
      </c>
      <c r="C43" s="150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49"/>
      <c r="C44" s="49"/>
      <c r="E44" s="50"/>
      <c r="F44" s="50"/>
      <c r="AC44" s="34"/>
    </row>
    <row r="45" spans="1:32" s="16" customFormat="1" ht="15.95" customHeight="1">
      <c r="A45" s="36">
        <v>-19</v>
      </c>
      <c r="B45" s="149" t="str">
        <f>IF(H37=E36,E38,E36)</f>
        <v>Медетова А. - Федоров Е.</v>
      </c>
      <c r="C45" s="150"/>
      <c r="D45" s="71">
        <v>27</v>
      </c>
      <c r="E45" s="140" t="str">
        <f>B46</f>
        <v>Иванова С. - Гук А.</v>
      </c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49" t="str">
        <f>IF(H41=E40,E42,E40)</f>
        <v>Иванова С. - Гук А.</v>
      </c>
      <c r="C46" s="150"/>
      <c r="D46" s="39"/>
      <c r="E46" s="162" t="s">
        <v>208</v>
      </c>
      <c r="F46" s="144"/>
      <c r="G46" s="139"/>
      <c r="H46" s="139"/>
      <c r="AC46" s="34"/>
    </row>
    <row r="47" spans="1:32" s="16" customFormat="1" ht="15.95" customHeight="1">
      <c r="A47" s="34"/>
      <c r="B47" s="52"/>
      <c r="C47" s="52"/>
      <c r="D47" s="36"/>
      <c r="E47" s="83"/>
      <c r="F47" s="83"/>
      <c r="G47" s="36"/>
      <c r="H47" s="84"/>
      <c r="I47" s="84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49" t="str">
        <f>IF(E36=B36,B37,B36)</f>
        <v>X</v>
      </c>
      <c r="C48" s="150"/>
      <c r="D48" s="51">
        <v>17</v>
      </c>
      <c r="E48" s="138"/>
      <c r="F48" s="138"/>
      <c r="G48" s="36"/>
      <c r="H48" s="84"/>
      <c r="I48" s="84"/>
      <c r="J48" s="36"/>
    </row>
    <row r="49" spans="1:15" s="56" customFormat="1" ht="15.95" customHeight="1">
      <c r="A49" s="34">
        <v>-10</v>
      </c>
      <c r="B49" s="149" t="str">
        <f>IF(E38=B38,B39,B38)</f>
        <v>Кукшенева Д. - Чан В.</v>
      </c>
      <c r="C49" s="150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49" t="str">
        <f>IF(E40=B40,B41,B40)</f>
        <v>X</v>
      </c>
      <c r="C50" s="150"/>
      <c r="D50" s="51">
        <v>18</v>
      </c>
      <c r="E50" s="140"/>
      <c r="F50" s="145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49" t="str">
        <f>IF(E42=B42,B43,B42)</f>
        <v>X</v>
      </c>
      <c r="C51" s="150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49"/>
      <c r="C52" s="49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49" t="str">
        <f>IF(E48=B48,B49,B48)</f>
        <v>X</v>
      </c>
      <c r="C53" s="150"/>
      <c r="D53" s="44">
        <v>25</v>
      </c>
      <c r="E53" s="140"/>
      <c r="F53" s="140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49" t="str">
        <f>IF(E50=B50,B51,B50)</f>
        <v>X</v>
      </c>
      <c r="C54" s="150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85" t="str">
        <f>list9!D22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85" t="str">
        <f>list9!D24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F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56" t="str">
        <f>list10!B1</f>
        <v>XV открытого городского турнира 
по бадминтону «Кубок КемГУ»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25" t="str">
        <f>list10!B2</f>
        <v>Кемерово</v>
      </c>
      <c r="D7" s="125"/>
      <c r="E7" s="125"/>
      <c r="H7" s="19" t="s">
        <v>6</v>
      </c>
      <c r="I7" s="19"/>
      <c r="J7" s="26"/>
      <c r="K7" s="157" t="str">
        <f>list10!B3</f>
        <v>14-16.01.2022</v>
      </c>
      <c r="L7" s="128"/>
      <c r="N7" s="25" t="s">
        <v>4</v>
      </c>
      <c r="O7" s="86" t="str">
        <f>list10!B5</f>
        <v>XD-2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49" t="str">
        <f>IF(VLOOKUP(A9,list10!$C$5:$D$20,2,FALSE)=0,"X",VLOOKUP(A9,list10!$C$5:$D$20,2,FALSE))</f>
        <v>Хлыстун Я. - Баканов А.</v>
      </c>
      <c r="C9" s="150"/>
      <c r="D9" s="35">
        <v>1</v>
      </c>
      <c r="E9" s="138" t="str">
        <f>B9</f>
        <v>Хлыстун Я. - Баканов А.</v>
      </c>
      <c r="F9" s="138"/>
      <c r="G9" s="36"/>
      <c r="H9" s="84"/>
      <c r="I9" s="84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49" t="str">
        <f>IF(VLOOKUP(A10,list10!$C$5:$D$20,2,FALSE)=0,"X",VLOOKUP(A10,list10!$C$5:$D$20,2,FALSE))</f>
        <v>X</v>
      </c>
      <c r="C10" s="150"/>
      <c r="D10" s="39"/>
      <c r="E10" s="136"/>
      <c r="F10" s="147"/>
      <c r="G10" s="35">
        <v>13</v>
      </c>
      <c r="H10" s="140" t="str">
        <f>E9</f>
        <v>Хлыстун Я. - Баканов А.</v>
      </c>
      <c r="I10" s="140"/>
      <c r="J10" s="36"/>
      <c r="K10" s="84"/>
      <c r="L10" s="84"/>
      <c r="Q10" s="38"/>
      <c r="R10" s="38"/>
    </row>
    <row r="11" spans="1:18" s="16" customFormat="1" ht="15.95" customHeight="1">
      <c r="A11" s="34">
        <v>9</v>
      </c>
      <c r="B11" s="149" t="str">
        <f>IF(VLOOKUP(A11,list10!$C$5:$D$20,2,FALSE)=0,"X",VLOOKUP(A11,list10!$C$5:$D$20,2,FALSE))</f>
        <v>X</v>
      </c>
      <c r="C11" s="150"/>
      <c r="D11" s="35">
        <v>2</v>
      </c>
      <c r="E11" s="140"/>
      <c r="F11" s="140"/>
      <c r="G11" s="39"/>
      <c r="H11" s="161"/>
      <c r="I11" s="147"/>
      <c r="J11" s="36"/>
      <c r="K11" s="83"/>
      <c r="L11" s="38"/>
      <c r="P11" s="41"/>
      <c r="Q11" s="38"/>
      <c r="R11" s="38"/>
    </row>
    <row r="12" spans="1:18" s="16" customFormat="1" ht="15.95" customHeight="1">
      <c r="A12" s="34">
        <v>8</v>
      </c>
      <c r="B12" s="149" t="str">
        <f>IF(VLOOKUP(A12,list10!$C$5:$D$20,2,FALSE)=0,"X",VLOOKUP(A12,list10!$C$5:$D$20,2,FALSE))</f>
        <v>X</v>
      </c>
      <c r="C12" s="150"/>
      <c r="D12" s="39"/>
      <c r="E12" s="148"/>
      <c r="F12" s="137"/>
      <c r="G12" s="36"/>
      <c r="H12" s="38"/>
      <c r="I12" s="42"/>
      <c r="J12" s="35">
        <v>23</v>
      </c>
      <c r="K12" s="138" t="str">
        <f>H10</f>
        <v>Хлыстун Я. - Баканов А.</v>
      </c>
      <c r="L12" s="138"/>
      <c r="P12" s="38"/>
    </row>
    <row r="13" spans="1:18" s="16" customFormat="1" ht="15.95" customHeight="1">
      <c r="A13" s="34">
        <v>5</v>
      </c>
      <c r="B13" s="149" t="str">
        <f>IF(VLOOKUP(A13,list10!$C$5:$D$20,2,FALSE)=0,"X",VLOOKUP(A13,list10!$C$5:$D$20,2,FALSE))</f>
        <v>X</v>
      </c>
      <c r="C13" s="150"/>
      <c r="D13" s="43">
        <v>3</v>
      </c>
      <c r="E13" s="140"/>
      <c r="F13" s="140"/>
      <c r="G13" s="83"/>
      <c r="H13" s="38"/>
      <c r="I13" s="42"/>
      <c r="J13" s="44"/>
      <c r="K13" s="148" t="s">
        <v>193</v>
      </c>
      <c r="L13" s="147"/>
    </row>
    <row r="14" spans="1:18" s="16" customFormat="1" ht="15.95" customHeight="1">
      <c r="A14" s="34">
        <v>12</v>
      </c>
      <c r="B14" s="149" t="str">
        <f>IF(VLOOKUP(A14,list10!$C$5:$D$20,2,FALSE)=0,"X",VLOOKUP(A14,list10!$C$5:$D$20,2,FALSE))</f>
        <v>X</v>
      </c>
      <c r="C14" s="150"/>
      <c r="D14" s="39"/>
      <c r="E14" s="136"/>
      <c r="F14" s="147"/>
      <c r="G14" s="35">
        <v>14</v>
      </c>
      <c r="H14" s="140" t="str">
        <f>E15</f>
        <v>Шакурина С. - Напреев К.</v>
      </c>
      <c r="I14" s="145"/>
      <c r="J14" s="36"/>
      <c r="K14" s="38"/>
      <c r="M14" s="44"/>
      <c r="N14" s="141" t="s">
        <v>9</v>
      </c>
      <c r="O14" s="141"/>
    </row>
    <row r="15" spans="1:18" s="16" customFormat="1" ht="15.95" customHeight="1">
      <c r="A15" s="34">
        <v>13</v>
      </c>
      <c r="B15" s="149" t="str">
        <f>IF(VLOOKUP(A15,list10!$C$5:$D$20,2,FALSE)=0,"X",VLOOKUP(A15,list10!$C$5:$D$20,2,FALSE))</f>
        <v>X</v>
      </c>
      <c r="C15" s="150"/>
      <c r="D15" s="35">
        <v>4</v>
      </c>
      <c r="E15" s="140" t="str">
        <f>B16</f>
        <v>Шакурина С. - Напреев К.</v>
      </c>
      <c r="F15" s="145"/>
      <c r="G15" s="36"/>
      <c r="H15" s="136"/>
      <c r="I15" s="137"/>
      <c r="J15" s="36"/>
      <c r="K15" s="38"/>
      <c r="L15" s="38"/>
      <c r="M15" s="44"/>
      <c r="N15" s="141"/>
      <c r="O15" s="141"/>
      <c r="P15" s="38"/>
    </row>
    <row r="16" spans="1:18" s="16" customFormat="1" ht="15.95" customHeight="1">
      <c r="A16" s="34">
        <v>4</v>
      </c>
      <c r="B16" s="149" t="str">
        <f>IF(VLOOKUP(A16,list10!$C$5:$D$20,2,FALSE)=0,"X",VLOOKUP(A16,list10!$C$5:$D$20,2,FALSE))</f>
        <v>Шакурина С. - Напреев К.</v>
      </c>
      <c r="C16" s="150"/>
      <c r="D16" s="39"/>
      <c r="E16" s="136"/>
      <c r="F16" s="137"/>
      <c r="G16" s="36"/>
      <c r="H16" s="38"/>
      <c r="I16" s="38"/>
      <c r="J16" s="36"/>
      <c r="K16" s="38"/>
      <c r="M16" s="68">
        <v>32</v>
      </c>
      <c r="N16" s="138" t="str">
        <f>K12</f>
        <v>Хлыстун Я. - Баканов А.</v>
      </c>
      <c r="O16" s="138"/>
    </row>
    <row r="17" spans="1:29" s="16" customFormat="1" ht="15.95" customHeight="1">
      <c r="A17" s="34">
        <v>3</v>
      </c>
      <c r="B17" s="149" t="str">
        <f>IF(VLOOKUP(A17,list10!$C$5:$D$20,2,FALSE)=0,"X",VLOOKUP(A17,list10!$C$5:$D$20,2,FALSE))</f>
        <v>Капран Д. - Ратников Н.</v>
      </c>
      <c r="C17" s="150"/>
      <c r="D17" s="35">
        <v>5</v>
      </c>
      <c r="E17" s="140" t="str">
        <f>B17</f>
        <v>Капран Д. - Ратников Н.</v>
      </c>
      <c r="F17" s="140"/>
      <c r="G17" s="36"/>
      <c r="H17" s="84"/>
      <c r="I17" s="84"/>
      <c r="J17" s="36"/>
      <c r="K17" s="38"/>
      <c r="L17" s="38"/>
      <c r="M17" s="44"/>
      <c r="N17" s="162" t="s">
        <v>200</v>
      </c>
      <c r="O17" s="144"/>
    </row>
    <row r="18" spans="1:29" s="16" customFormat="1" ht="15.95" customHeight="1">
      <c r="A18" s="34">
        <v>14</v>
      </c>
      <c r="B18" s="149" t="str">
        <f>IF(VLOOKUP(A18,list10!$C$5:$D$20,2,FALSE)=0,"X",VLOOKUP(A18,list10!$C$5:$D$20,2,FALSE))</f>
        <v>X</v>
      </c>
      <c r="C18" s="150"/>
      <c r="D18" s="39"/>
      <c r="E18" s="136"/>
      <c r="F18" s="147"/>
      <c r="G18" s="35">
        <v>15</v>
      </c>
      <c r="H18" s="138" t="str">
        <f>E17</f>
        <v>Капран Д. - Ратников Н.</v>
      </c>
      <c r="I18" s="138"/>
      <c r="J18" s="36"/>
      <c r="K18" s="84"/>
      <c r="L18" s="84"/>
      <c r="M18" s="44"/>
      <c r="N18" s="38"/>
    </row>
    <row r="19" spans="1:29" s="16" customFormat="1" ht="15.95" customHeight="1">
      <c r="A19" s="34">
        <v>11</v>
      </c>
      <c r="B19" s="149" t="str">
        <f>IF(VLOOKUP(A19,list10!$C$5:$D$20,2,FALSE)=0,"X",VLOOKUP(A19,list10!$C$5:$D$20,2,FALSE))</f>
        <v>X</v>
      </c>
      <c r="C19" s="150"/>
      <c r="D19" s="35">
        <v>6</v>
      </c>
      <c r="E19" s="138"/>
      <c r="F19" s="142"/>
      <c r="G19" s="39"/>
      <c r="H19" s="136"/>
      <c r="I19" s="147"/>
      <c r="J19" s="36"/>
      <c r="K19" s="83"/>
      <c r="L19" s="38"/>
      <c r="M19" s="44"/>
      <c r="N19" s="38"/>
    </row>
    <row r="20" spans="1:29" s="16" customFormat="1" ht="15.95" customHeight="1">
      <c r="A20" s="34">
        <v>6</v>
      </c>
      <c r="B20" s="149" t="str">
        <f>IF(VLOOKUP(A20,list10!$C$5:$D$20,2,FALSE)=0,"X",VLOOKUP(A20,list10!$C$5:$D$20,2,FALSE))</f>
        <v>X</v>
      </c>
      <c r="C20" s="150"/>
      <c r="D20" s="39"/>
      <c r="E20" s="148"/>
      <c r="F20" s="137"/>
      <c r="G20" s="36"/>
      <c r="H20" s="38"/>
      <c r="I20" s="42"/>
      <c r="J20" s="35">
        <v>24</v>
      </c>
      <c r="K20" s="140" t="str">
        <f>'XD-2'!H22</f>
        <v>Вихарева А. - Смирнов Е.</v>
      </c>
      <c r="L20" s="145"/>
      <c r="M20" s="44"/>
      <c r="N20" s="45"/>
    </row>
    <row r="21" spans="1:29" s="16" customFormat="1" ht="15.95" customHeight="1">
      <c r="A21" s="34">
        <v>7</v>
      </c>
      <c r="B21" s="149" t="str">
        <f>IF(VLOOKUP(A21,list10!$C$5:$D$20,2,FALSE)=0,"X",VLOOKUP(A21,list10!$C$5:$D$20,2,FALSE))</f>
        <v>X</v>
      </c>
      <c r="C21" s="150"/>
      <c r="D21" s="35" t="s">
        <v>181</v>
      </c>
      <c r="E21" s="138"/>
      <c r="F21" s="138"/>
      <c r="G21" s="36"/>
      <c r="H21" s="38"/>
      <c r="I21" s="42"/>
      <c r="J21" s="44"/>
      <c r="K21" s="148" t="s">
        <v>194</v>
      </c>
      <c r="L21" s="137"/>
      <c r="M21" s="36"/>
      <c r="N21" s="46"/>
      <c r="T21" s="36"/>
      <c r="U21" s="34"/>
      <c r="V21" s="84"/>
      <c r="W21" s="84"/>
      <c r="X21" s="36"/>
      <c r="Y21" s="83"/>
      <c r="Z21" s="83"/>
      <c r="AA21" s="36"/>
      <c r="AB21" s="38"/>
      <c r="AC21" s="38"/>
    </row>
    <row r="22" spans="1:29" s="16" customFormat="1" ht="15.95" customHeight="1">
      <c r="A22" s="34">
        <v>10</v>
      </c>
      <c r="B22" s="149" t="str">
        <f>IF(VLOOKUP(A22,list10!$C$5:$D$20,2,FALSE)=0,"X",VLOOKUP(A22,list10!$C$5:$D$20,2,FALSE))</f>
        <v>X</v>
      </c>
      <c r="C22" s="150"/>
      <c r="D22" s="39"/>
      <c r="E22" s="148"/>
      <c r="F22" s="147"/>
      <c r="G22" s="35">
        <v>16</v>
      </c>
      <c r="H22" s="140" t="str">
        <f>E23</f>
        <v>Вихарева А. - Смирнов Е.</v>
      </c>
      <c r="I22" s="145"/>
      <c r="J22" s="36"/>
      <c r="K22" s="38"/>
      <c r="M22" s="34"/>
    </row>
    <row r="23" spans="1:29" s="16" customFormat="1" ht="15.95" customHeight="1">
      <c r="A23" s="34">
        <v>15</v>
      </c>
      <c r="B23" s="149" t="str">
        <f>IF(VLOOKUP(A23,list10!$C$5:$D$20,2,FALSE)=0,"X",VLOOKUP(A23,list10!$C$5:$D$20,2,FALSE))</f>
        <v>X</v>
      </c>
      <c r="C23" s="150"/>
      <c r="D23" s="35">
        <v>8</v>
      </c>
      <c r="E23" s="140" t="str">
        <f>B24</f>
        <v>Вихарева А. - Смирнов Е.</v>
      </c>
      <c r="F23" s="145"/>
      <c r="G23" s="36"/>
      <c r="H23" s="148"/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49" t="str">
        <f>IF(VLOOKUP(A24,list10!$C$5:$D$20,2,FALSE)=0,"X",VLOOKUP(A24,list10!$C$5:$D$20,2,FALSE))</f>
        <v>Вихарева А. - Смирнов Е.</v>
      </c>
      <c r="C24" s="150"/>
      <c r="D24" s="39"/>
      <c r="E24" s="136"/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83"/>
      <c r="F25" s="83"/>
      <c r="G25" s="36">
        <v>-23</v>
      </c>
      <c r="H25" s="134" t="str">
        <f>IF(K12=H10,H14,H10)</f>
        <v>Шакурина С. - Напреев К.</v>
      </c>
      <c r="I25" s="135"/>
      <c r="J25" s="35">
        <v>31</v>
      </c>
      <c r="K25" s="138" t="str">
        <f>H26</f>
        <v>Капран Д. - Ратников Н.</v>
      </c>
      <c r="L25" s="138"/>
      <c r="M25" s="139" t="s">
        <v>3</v>
      </c>
      <c r="N25" s="139"/>
    </row>
    <row r="26" spans="1:29" s="16" customFormat="1" ht="15.95" customHeight="1">
      <c r="A26" s="34"/>
      <c r="B26" s="47"/>
      <c r="C26" s="47"/>
      <c r="D26" s="36"/>
      <c r="E26" s="83"/>
      <c r="F26" s="83"/>
      <c r="G26" s="34">
        <v>-24</v>
      </c>
      <c r="H26" s="134" t="str">
        <f>IF(K20=H18,H22,H18)</f>
        <v>Капран Д. - Ратников Н.</v>
      </c>
      <c r="I26" s="135"/>
      <c r="J26" s="39"/>
      <c r="K26" s="143" t="s">
        <v>199</v>
      </c>
      <c r="L26" s="144"/>
      <c r="M26" s="139"/>
      <c r="N26" s="139"/>
    </row>
    <row r="27" spans="1:29" s="16" customFormat="1" ht="15.95" customHeight="1">
      <c r="A27" s="34"/>
      <c r="B27" s="47"/>
      <c r="C27" s="47"/>
      <c r="D27" s="36"/>
      <c r="E27" s="83"/>
      <c r="F27" s="83"/>
      <c r="G27" s="36"/>
      <c r="H27" s="38"/>
      <c r="I27" s="38"/>
      <c r="J27" s="34"/>
      <c r="K27" s="84"/>
      <c r="L27" s="84"/>
      <c r="M27" s="36"/>
      <c r="N27" s="48"/>
      <c r="O27" s="48"/>
    </row>
    <row r="28" spans="1:29" s="16" customFormat="1" ht="15.95" customHeight="1">
      <c r="A28" s="34">
        <v>-13</v>
      </c>
      <c r="B28" s="149">
        <f>IF(H10=E9,E11,E9)</f>
        <v>0</v>
      </c>
      <c r="C28" s="150"/>
      <c r="D28" s="35">
        <v>21</v>
      </c>
      <c r="E28" s="131"/>
      <c r="F28" s="131"/>
      <c r="G28" s="36"/>
      <c r="H28" s="38"/>
      <c r="I28" s="38"/>
      <c r="J28" s="38"/>
      <c r="K28" s="84"/>
      <c r="L28" s="84"/>
      <c r="M28" s="36"/>
      <c r="N28" s="48"/>
      <c r="O28" s="48"/>
    </row>
    <row r="29" spans="1:29" s="16" customFormat="1" ht="15.95" customHeight="1">
      <c r="A29" s="34">
        <v>-14</v>
      </c>
      <c r="B29" s="149">
        <f>IF(H14=E13,E15,E13)</f>
        <v>0</v>
      </c>
      <c r="C29" s="150"/>
      <c r="D29" s="39"/>
      <c r="E29" s="136"/>
      <c r="F29" s="137"/>
      <c r="G29" s="35">
        <v>30</v>
      </c>
      <c r="H29" s="138"/>
      <c r="I29" s="138"/>
      <c r="J29" s="141" t="s">
        <v>7</v>
      </c>
      <c r="K29" s="141"/>
      <c r="L29" s="84"/>
      <c r="M29" s="36"/>
      <c r="N29" s="48"/>
      <c r="O29" s="48"/>
    </row>
    <row r="30" spans="1:29" s="16" customFormat="1" ht="15.95" customHeight="1">
      <c r="A30" s="34">
        <v>-15</v>
      </c>
      <c r="B30" s="149">
        <f>IF(H18=E17,E19,E17)</f>
        <v>0</v>
      </c>
      <c r="C30" s="150"/>
      <c r="D30" s="35">
        <v>22</v>
      </c>
      <c r="E30" s="142"/>
      <c r="F30" s="151"/>
      <c r="G30" s="44"/>
      <c r="H30" s="136"/>
      <c r="I30" s="137"/>
      <c r="J30" s="141"/>
      <c r="K30" s="141"/>
      <c r="L30" s="84"/>
      <c r="M30" s="36"/>
      <c r="N30" s="48"/>
      <c r="O30" s="48"/>
    </row>
    <row r="31" spans="1:29" s="16" customFormat="1" ht="15.95" customHeight="1">
      <c r="A31" s="34">
        <v>-16</v>
      </c>
      <c r="B31" s="149">
        <f>IF(H22=E21,E23,E21)</f>
        <v>0</v>
      </c>
      <c r="C31" s="150"/>
      <c r="D31" s="39"/>
      <c r="E31" s="148"/>
      <c r="F31" s="137"/>
      <c r="G31" s="36"/>
      <c r="H31" s="84"/>
      <c r="I31" s="84"/>
      <c r="J31" s="38"/>
      <c r="K31" s="84"/>
      <c r="L31" s="84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84"/>
      <c r="L32" s="84"/>
      <c r="M32" s="36"/>
      <c r="N32" s="48"/>
      <c r="O32" s="48"/>
    </row>
    <row r="33" spans="1:32" s="16" customFormat="1" ht="15.95" customHeight="1">
      <c r="A33" s="36">
        <v>-21</v>
      </c>
      <c r="B33" s="149">
        <f>IF(E28=B28,B29,B28)</f>
        <v>0</v>
      </c>
      <c r="C33" s="150"/>
      <c r="D33" s="51">
        <v>29</v>
      </c>
      <c r="E33" s="138"/>
      <c r="F33" s="138"/>
      <c r="G33" s="139" t="s">
        <v>8</v>
      </c>
      <c r="H33" s="139"/>
      <c r="K33" s="84"/>
      <c r="L33" s="84"/>
      <c r="M33" s="36"/>
      <c r="N33" s="48"/>
      <c r="O33" s="48"/>
    </row>
    <row r="34" spans="1:32" s="16" customFormat="1" ht="15.95" customHeight="1">
      <c r="A34" s="36">
        <v>-22</v>
      </c>
      <c r="B34" s="149">
        <f>IF(E30=B30,B31,B30)</f>
        <v>0</v>
      </c>
      <c r="C34" s="150"/>
      <c r="D34" s="39"/>
      <c r="E34" s="136"/>
      <c r="F34" s="137"/>
      <c r="G34" s="139"/>
      <c r="H34" s="139"/>
      <c r="K34" s="84"/>
      <c r="L34" s="84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83"/>
      <c r="F35" s="83"/>
      <c r="G35" s="36"/>
      <c r="H35" s="38"/>
      <c r="I35" s="38"/>
      <c r="J35" s="34"/>
      <c r="K35" s="84"/>
      <c r="L35" s="84"/>
      <c r="M35" s="36"/>
      <c r="N35" s="48"/>
      <c r="O35" s="48"/>
    </row>
    <row r="36" spans="1:32" s="16" customFormat="1" ht="15.95" customHeight="1">
      <c r="A36" s="34">
        <v>-1</v>
      </c>
      <c r="B36" s="149" t="str">
        <f>IF(E9=B9,B10,B9)</f>
        <v>X</v>
      </c>
      <c r="C36" s="150"/>
      <c r="D36" s="36">
        <v>9</v>
      </c>
      <c r="E36" s="138"/>
      <c r="F36" s="138"/>
      <c r="G36" s="34"/>
      <c r="J36" s="34"/>
      <c r="M36" s="34"/>
    </row>
    <row r="37" spans="1:32" s="16" customFormat="1" ht="15.95" customHeight="1">
      <c r="A37" s="34">
        <v>-2</v>
      </c>
      <c r="B37" s="149" t="str">
        <f>IF(E11=B11,B12,B11)</f>
        <v>X</v>
      </c>
      <c r="C37" s="150"/>
      <c r="D37" s="39"/>
      <c r="E37" s="136"/>
      <c r="F37" s="147"/>
      <c r="G37" s="35">
        <v>19</v>
      </c>
      <c r="H37" s="138"/>
      <c r="I37" s="138"/>
      <c r="J37" s="36"/>
      <c r="K37" s="84"/>
      <c r="L37" s="84"/>
      <c r="M37" s="36"/>
      <c r="N37" s="38"/>
    </row>
    <row r="38" spans="1:32" s="16" customFormat="1" ht="15.95" customHeight="1">
      <c r="A38" s="34">
        <v>-3</v>
      </c>
      <c r="B38" s="149" t="str">
        <f>IF(E13=B13,B14,B13)</f>
        <v>X</v>
      </c>
      <c r="C38" s="150"/>
      <c r="D38" s="35">
        <v>10</v>
      </c>
      <c r="E38" s="142"/>
      <c r="F38" s="151"/>
      <c r="G38" s="53"/>
      <c r="H38" s="148"/>
      <c r="I38" s="147"/>
      <c r="J38" s="36"/>
      <c r="K38" s="83"/>
      <c r="L38" s="38"/>
      <c r="M38" s="36"/>
      <c r="N38" s="38"/>
    </row>
    <row r="39" spans="1:32" s="16" customFormat="1" ht="15.95" customHeight="1">
      <c r="A39" s="34">
        <v>-4</v>
      </c>
      <c r="B39" s="149" t="str">
        <f>IF(E15=B15,B16,B15)</f>
        <v>X</v>
      </c>
      <c r="C39" s="150"/>
      <c r="D39" s="39"/>
      <c r="E39" s="136"/>
      <c r="F39" s="137"/>
      <c r="G39" s="36"/>
      <c r="H39" s="38"/>
      <c r="I39" s="42"/>
      <c r="J39" s="35">
        <v>28</v>
      </c>
      <c r="K39" s="138"/>
      <c r="L39" s="138"/>
      <c r="M39" s="141" t="s">
        <v>22</v>
      </c>
      <c r="N39" s="141"/>
      <c r="P39" s="38"/>
    </row>
    <row r="40" spans="1:32" s="16" customFormat="1" ht="15.95" customHeight="1">
      <c r="A40" s="34">
        <v>-5</v>
      </c>
      <c r="B40" s="149" t="str">
        <f>IF(E17=B17,B18,B17)</f>
        <v>X</v>
      </c>
      <c r="C40" s="150"/>
      <c r="D40" s="35">
        <v>11</v>
      </c>
      <c r="E40" s="138"/>
      <c r="F40" s="138"/>
      <c r="G40" s="36"/>
      <c r="H40" s="38"/>
      <c r="I40" s="42"/>
      <c r="J40" s="44"/>
      <c r="K40" s="148"/>
      <c r="L40" s="137"/>
      <c r="M40" s="141"/>
      <c r="N40" s="141"/>
    </row>
    <row r="41" spans="1:32" s="16" customFormat="1" ht="15.95" customHeight="1">
      <c r="A41" s="34">
        <v>-6</v>
      </c>
      <c r="B41" s="149" t="str">
        <f>IF(E19=B19,B20,B19)</f>
        <v>X</v>
      </c>
      <c r="C41" s="150"/>
      <c r="D41" s="39"/>
      <c r="E41" s="136"/>
      <c r="F41" s="137"/>
      <c r="G41" s="35">
        <v>20</v>
      </c>
      <c r="H41" s="138"/>
      <c r="I41" s="142"/>
      <c r="J41" s="36"/>
      <c r="K41" s="38"/>
      <c r="M41" s="34"/>
    </row>
    <row r="42" spans="1:32" s="16" customFormat="1" ht="15.95" customHeight="1">
      <c r="A42" s="34">
        <v>-7</v>
      </c>
      <c r="B42" s="149" t="str">
        <f>IF(E21=B21,B22,B21)</f>
        <v>X</v>
      </c>
      <c r="C42" s="150"/>
      <c r="D42" s="35">
        <v>12</v>
      </c>
      <c r="E42" s="142"/>
      <c r="F42" s="151"/>
      <c r="G42" s="36"/>
      <c r="H42" s="136"/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49" t="str">
        <f>IF(E23=B23,B24,B23)</f>
        <v>X</v>
      </c>
      <c r="C43" s="150"/>
      <c r="D43" s="53"/>
      <c r="E43" s="136"/>
      <c r="F43" s="137"/>
      <c r="G43" s="36"/>
      <c r="H43" s="38"/>
      <c r="I43" s="38"/>
      <c r="AC43" s="34"/>
    </row>
    <row r="44" spans="1:32" s="16" customFormat="1" ht="15.95" customHeight="1">
      <c r="B44" s="49"/>
      <c r="C44" s="49"/>
      <c r="E44" s="50"/>
      <c r="F44" s="50"/>
      <c r="AC44" s="34"/>
    </row>
    <row r="45" spans="1:32" s="16" customFormat="1" ht="15.95" customHeight="1">
      <c r="A45" s="36">
        <v>-19</v>
      </c>
      <c r="B45" s="149">
        <f>IF(H37=E36,E38,E36)</f>
        <v>0</v>
      </c>
      <c r="C45" s="150"/>
      <c r="D45" s="44">
        <v>27</v>
      </c>
      <c r="E45" s="140"/>
      <c r="F45" s="140"/>
      <c r="G45" s="139" t="s">
        <v>23</v>
      </c>
      <c r="H45" s="139"/>
      <c r="O45" s="48"/>
      <c r="AC45" s="34"/>
    </row>
    <row r="46" spans="1:32" s="16" customFormat="1" ht="15.95" customHeight="1">
      <c r="A46" s="36">
        <v>-20</v>
      </c>
      <c r="B46" s="149">
        <f>IF(H41=E40,E42,E40)</f>
        <v>0</v>
      </c>
      <c r="C46" s="150"/>
      <c r="D46" s="39"/>
      <c r="E46" s="162"/>
      <c r="F46" s="144"/>
      <c r="G46" s="139"/>
      <c r="H46" s="139"/>
      <c r="AC46" s="34"/>
    </row>
    <row r="47" spans="1:32" s="16" customFormat="1" ht="15.95" customHeight="1">
      <c r="A47" s="34"/>
      <c r="B47" s="52"/>
      <c r="C47" s="52"/>
      <c r="D47" s="36"/>
      <c r="E47" s="83"/>
      <c r="F47" s="83"/>
      <c r="G47" s="36"/>
      <c r="H47" s="84"/>
      <c r="I47" s="84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49" t="str">
        <f>IF(E36=B36,B37,B36)</f>
        <v>X</v>
      </c>
      <c r="C48" s="150"/>
      <c r="D48" s="51">
        <v>17</v>
      </c>
      <c r="E48" s="138"/>
      <c r="F48" s="138"/>
      <c r="G48" s="36"/>
      <c r="H48" s="84"/>
      <c r="I48" s="84"/>
      <c r="J48" s="36"/>
    </row>
    <row r="49" spans="1:15" s="56" customFormat="1" ht="15.95" customHeight="1">
      <c r="A49" s="34">
        <v>-10</v>
      </c>
      <c r="B49" s="149" t="str">
        <f>IF(E38=B38,B39,B38)</f>
        <v>X</v>
      </c>
      <c r="C49" s="150"/>
      <c r="D49" s="53"/>
      <c r="E49" s="136"/>
      <c r="F49" s="137"/>
      <c r="G49" s="35">
        <v>26</v>
      </c>
      <c r="H49" s="138"/>
      <c r="I49" s="138"/>
      <c r="J49" s="141" t="s">
        <v>24</v>
      </c>
      <c r="K49" s="141"/>
    </row>
    <row r="50" spans="1:15" s="56" customFormat="1" ht="15.95" customHeight="1">
      <c r="A50" s="34">
        <v>-11</v>
      </c>
      <c r="B50" s="149" t="str">
        <f>IF(E40=B40,B41,B40)</f>
        <v>X</v>
      </c>
      <c r="C50" s="150"/>
      <c r="D50" s="51">
        <v>18</v>
      </c>
      <c r="E50" s="140"/>
      <c r="F50" s="145"/>
      <c r="G50" s="36"/>
      <c r="H50" s="136"/>
      <c r="I50" s="137"/>
      <c r="J50" s="141"/>
      <c r="K50" s="141"/>
    </row>
    <row r="51" spans="1:15" s="56" customFormat="1" ht="15.95" customHeight="1">
      <c r="A51" s="34">
        <v>-12</v>
      </c>
      <c r="B51" s="149" t="str">
        <f>IF(E42=B42,B43,B42)</f>
        <v>X</v>
      </c>
      <c r="C51" s="150"/>
      <c r="D51" s="53"/>
      <c r="E51" s="136"/>
      <c r="F51" s="137"/>
      <c r="G51" s="36"/>
      <c r="H51" s="38"/>
      <c r="I51" s="38"/>
      <c r="J51" s="38"/>
    </row>
    <row r="52" spans="1:15" s="56" customFormat="1" ht="15.95" customHeight="1">
      <c r="A52" s="16"/>
      <c r="B52" s="49"/>
      <c r="C52" s="49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49" t="str">
        <f>IF(E48=B48,B49,B48)</f>
        <v>X</v>
      </c>
      <c r="C53" s="150"/>
      <c r="D53" s="44">
        <v>25</v>
      </c>
      <c r="E53" s="140"/>
      <c r="F53" s="140"/>
      <c r="G53" s="139" t="s">
        <v>25</v>
      </c>
      <c r="H53" s="139"/>
      <c r="I53" s="16"/>
      <c r="J53" s="16"/>
    </row>
    <row r="54" spans="1:15" s="56" customFormat="1" ht="15.95" customHeight="1">
      <c r="A54" s="36">
        <v>-18</v>
      </c>
      <c r="B54" s="149" t="str">
        <f>IF(E50=B50,B51,B50)</f>
        <v>X</v>
      </c>
      <c r="C54" s="150"/>
      <c r="D54" s="53"/>
      <c r="E54" s="136"/>
      <c r="F54" s="137"/>
      <c r="G54" s="139"/>
      <c r="H54" s="139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31"/>
      <c r="L56" s="131"/>
      <c r="M56" s="24"/>
      <c r="N56" s="132"/>
      <c r="O56" s="132"/>
    </row>
    <row r="57" spans="1:15" s="16" customFormat="1" ht="15.95" customHeight="1">
      <c r="A57" s="22"/>
      <c r="B57" s="57"/>
      <c r="C57" s="133" t="s">
        <v>1</v>
      </c>
      <c r="D57" s="133"/>
      <c r="E57" s="133"/>
      <c r="G57" s="58"/>
      <c r="H57" s="58"/>
      <c r="I57" s="59"/>
      <c r="J57" s="85" t="str">
        <f>list10!D22</f>
        <v>С.А. Ратников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33" t="s">
        <v>1</v>
      </c>
      <c r="D59" s="133"/>
      <c r="E59" s="133"/>
      <c r="G59" s="58"/>
      <c r="H59" s="58"/>
      <c r="I59" s="59"/>
      <c r="J59" s="85" t="str">
        <f>list10!D24</f>
        <v>Е.Н. Жуков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Normal="100" zoomScaleSheetLayoutView="100" workbookViewId="0">
      <selection activeCell="D5" sqref="D5:D19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6" ht="33" customHeight="1">
      <c r="A1" s="1" t="s">
        <v>12</v>
      </c>
      <c r="B1" s="163" t="str">
        <f>list1!B1</f>
        <v>XV открытого городского турнира 
по бадминтону «Кубок КемГУ»</v>
      </c>
      <c r="C1" s="163"/>
      <c r="D1" s="163"/>
      <c r="E1" s="2"/>
      <c r="F1" s="2"/>
    </row>
    <row r="2" spans="1:6" ht="15.75">
      <c r="A2" s="4" t="s">
        <v>5</v>
      </c>
      <c r="B2" s="163" t="str">
        <f>list1!B2</f>
        <v>Кемерово</v>
      </c>
      <c r="C2" s="163"/>
      <c r="D2" s="163"/>
    </row>
    <row r="3" spans="1:6" ht="16.5" thickBot="1">
      <c r="A3" s="4" t="s">
        <v>13</v>
      </c>
      <c r="B3" s="164" t="str">
        <f>list1!B3</f>
        <v>14-16.01.2022</v>
      </c>
      <c r="C3" s="163"/>
      <c r="D3" s="163"/>
    </row>
    <row r="4" spans="1:6" ht="30.75" thickBot="1">
      <c r="B4" s="11" t="s">
        <v>14</v>
      </c>
      <c r="C4" s="12" t="s">
        <v>15</v>
      </c>
      <c r="D4" s="6" t="s">
        <v>10</v>
      </c>
      <c r="F4" s="10"/>
    </row>
    <row r="5" spans="1:6" ht="15">
      <c r="B5" s="165" t="s">
        <v>95</v>
      </c>
      <c r="C5" s="7">
        <v>1</v>
      </c>
      <c r="D5" s="15" t="s">
        <v>41</v>
      </c>
    </row>
    <row r="6" spans="1:6" ht="15">
      <c r="B6" s="166"/>
      <c r="C6" s="8">
        <v>2</v>
      </c>
      <c r="D6" s="14" t="s">
        <v>42</v>
      </c>
    </row>
    <row r="7" spans="1:6" ht="15">
      <c r="B7" s="166"/>
      <c r="C7" s="8">
        <v>3</v>
      </c>
      <c r="D7" s="14" t="s">
        <v>66</v>
      </c>
    </row>
    <row r="8" spans="1:6" ht="15">
      <c r="B8" s="166"/>
      <c r="C8" s="8">
        <v>4</v>
      </c>
      <c r="D8" s="14" t="s">
        <v>43</v>
      </c>
    </row>
    <row r="9" spans="1:6" ht="15">
      <c r="B9" s="166"/>
      <c r="C9" s="8">
        <v>5</v>
      </c>
      <c r="D9" s="14" t="s">
        <v>65</v>
      </c>
    </row>
    <row r="10" spans="1:6" ht="15">
      <c r="B10" s="166"/>
      <c r="C10" s="8">
        <v>6</v>
      </c>
      <c r="D10" s="14" t="s">
        <v>44</v>
      </c>
    </row>
    <row r="11" spans="1:6" ht="15">
      <c r="B11" s="166"/>
      <c r="C11" s="8">
        <v>7</v>
      </c>
      <c r="D11" s="14" t="s">
        <v>69</v>
      </c>
    </row>
    <row r="12" spans="1:6" ht="15">
      <c r="B12" s="166"/>
      <c r="C12" s="8">
        <v>8</v>
      </c>
      <c r="D12" s="14" t="s">
        <v>45</v>
      </c>
    </row>
    <row r="13" spans="1:6" ht="15">
      <c r="B13" s="166"/>
      <c r="C13" s="17">
        <v>9</v>
      </c>
      <c r="D13" s="14" t="s">
        <v>67</v>
      </c>
    </row>
    <row r="14" spans="1:6" ht="15">
      <c r="B14" s="166"/>
      <c r="C14" s="17">
        <v>10</v>
      </c>
      <c r="D14" s="14" t="s">
        <v>47</v>
      </c>
    </row>
    <row r="15" spans="1:6" ht="15">
      <c r="B15" s="166"/>
      <c r="C15" s="17">
        <v>11</v>
      </c>
      <c r="D15" s="14" t="s">
        <v>99</v>
      </c>
    </row>
    <row r="16" spans="1:6" ht="15">
      <c r="B16" s="166"/>
      <c r="C16" s="17">
        <v>12</v>
      </c>
      <c r="D16" s="14" t="s">
        <v>121</v>
      </c>
    </row>
    <row r="17" spans="1:4" ht="15">
      <c r="B17" s="166"/>
      <c r="C17" s="17">
        <v>13</v>
      </c>
      <c r="D17" s="14" t="s">
        <v>102</v>
      </c>
    </row>
    <row r="18" spans="1:4" ht="15">
      <c r="B18" s="166"/>
      <c r="C18" s="17">
        <v>14</v>
      </c>
      <c r="D18" s="14" t="s">
        <v>68</v>
      </c>
    </row>
    <row r="19" spans="1:4" ht="15">
      <c r="B19" s="166"/>
      <c r="C19" s="17">
        <v>15</v>
      </c>
      <c r="D19" s="13" t="s">
        <v>46</v>
      </c>
    </row>
    <row r="20" spans="1:4" ht="15.75" thickBot="1">
      <c r="B20" s="167"/>
      <c r="C20" s="9">
        <v>16</v>
      </c>
      <c r="D20" s="63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6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6" width="9.140625" style="3"/>
    <col min="7" max="7" width="29.85546875" style="3" customWidth="1"/>
    <col min="8" max="16384" width="9.140625" style="3"/>
  </cols>
  <sheetData>
    <row r="1" spans="1:7" ht="33" customHeight="1">
      <c r="A1" s="1" t="s">
        <v>12</v>
      </c>
      <c r="B1" s="163" t="str">
        <f>list1!B1</f>
        <v>XV открытого городского турнира 
по бадминтону «Кубок КемГУ»</v>
      </c>
      <c r="C1" s="163"/>
      <c r="D1" s="163"/>
      <c r="E1" s="2"/>
      <c r="F1" s="2"/>
    </row>
    <row r="2" spans="1:7" ht="15.75">
      <c r="A2" s="4" t="s">
        <v>5</v>
      </c>
      <c r="B2" s="163" t="str">
        <f>list1!B2</f>
        <v>Кемерово</v>
      </c>
      <c r="C2" s="163"/>
      <c r="D2" s="163"/>
    </row>
    <row r="3" spans="1:7" ht="16.5" thickBot="1">
      <c r="A3" s="4" t="s">
        <v>13</v>
      </c>
      <c r="B3" s="168" t="str">
        <f>list1!B3</f>
        <v>14-16.01.2022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32</v>
      </c>
      <c r="C5" s="7">
        <v>1</v>
      </c>
      <c r="D5" s="78" t="s">
        <v>98</v>
      </c>
    </row>
    <row r="6" spans="1:7" ht="15">
      <c r="B6" s="166"/>
      <c r="C6" s="8">
        <v>2</v>
      </c>
      <c r="D6" s="79" t="s">
        <v>61</v>
      </c>
    </row>
    <row r="7" spans="1:7" ht="15">
      <c r="B7" s="166"/>
      <c r="C7" s="8">
        <v>3</v>
      </c>
      <c r="D7" s="79" t="s">
        <v>100</v>
      </c>
    </row>
    <row r="8" spans="1:7" ht="15">
      <c r="B8" s="166"/>
      <c r="C8" s="8">
        <v>4</v>
      </c>
      <c r="D8" s="79" t="s">
        <v>96</v>
      </c>
    </row>
    <row r="9" spans="1:7" ht="15">
      <c r="B9" s="166"/>
      <c r="C9" s="8">
        <v>5</v>
      </c>
      <c r="D9" s="79" t="s">
        <v>97</v>
      </c>
      <c r="G9" s="94"/>
    </row>
    <row r="10" spans="1:7" ht="15">
      <c r="B10" s="166"/>
      <c r="C10" s="8">
        <v>6</v>
      </c>
      <c r="D10" s="79" t="s">
        <v>62</v>
      </c>
      <c r="G10" s="94"/>
    </row>
    <row r="11" spans="1:7" ht="15">
      <c r="B11" s="166"/>
      <c r="C11" s="8">
        <v>7</v>
      </c>
      <c r="D11" s="79" t="s">
        <v>63</v>
      </c>
      <c r="G11" s="95"/>
    </row>
    <row r="12" spans="1:7" ht="15">
      <c r="B12" s="166"/>
      <c r="C12" s="8">
        <v>8</v>
      </c>
      <c r="D12" s="79" t="s">
        <v>92</v>
      </c>
    </row>
    <row r="13" spans="1:7" ht="15">
      <c r="B13" s="166"/>
      <c r="C13" s="8">
        <v>9</v>
      </c>
      <c r="D13" s="79" t="s">
        <v>93</v>
      </c>
    </row>
    <row r="14" spans="1:7" ht="15">
      <c r="B14" s="166"/>
      <c r="C14" s="8">
        <v>10</v>
      </c>
      <c r="D14" s="79" t="s">
        <v>94</v>
      </c>
    </row>
    <row r="15" spans="1:7" ht="15">
      <c r="B15" s="166"/>
      <c r="C15" s="8">
        <v>11</v>
      </c>
      <c r="D15" s="79" t="s">
        <v>64</v>
      </c>
    </row>
    <row r="16" spans="1:7" ht="15">
      <c r="B16" s="166"/>
      <c r="C16" s="8">
        <v>12</v>
      </c>
      <c r="D16" s="79" t="s">
        <v>51</v>
      </c>
    </row>
    <row r="17" spans="1:4" ht="15">
      <c r="B17" s="166"/>
      <c r="C17" s="8">
        <v>13</v>
      </c>
      <c r="D17" s="79"/>
    </row>
    <row r="18" spans="1:4" ht="15">
      <c r="B18" s="166"/>
      <c r="C18" s="8">
        <v>14</v>
      </c>
      <c r="D18" s="79"/>
    </row>
    <row r="19" spans="1:4" ht="15">
      <c r="B19" s="166"/>
      <c r="C19" s="8">
        <v>15</v>
      </c>
      <c r="D19" s="79"/>
    </row>
    <row r="20" spans="1:4" ht="15.75" thickBot="1">
      <c r="B20" s="167"/>
      <c r="C20" s="77">
        <v>16</v>
      </c>
      <c r="D20" s="80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6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63" t="s">
        <v>27</v>
      </c>
      <c r="C1" s="163"/>
      <c r="D1" s="163"/>
      <c r="E1" s="2"/>
      <c r="F1" s="2"/>
    </row>
    <row r="2" spans="1:7" ht="15.75">
      <c r="A2" s="4" t="s">
        <v>5</v>
      </c>
      <c r="B2" s="169" t="s">
        <v>11</v>
      </c>
      <c r="C2" s="169"/>
      <c r="D2" s="169"/>
    </row>
    <row r="3" spans="1:7" ht="16.5" thickBot="1">
      <c r="A3" s="4" t="s">
        <v>13</v>
      </c>
      <c r="B3" s="168" t="s">
        <v>28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33</v>
      </c>
      <c r="C5" s="7">
        <v>1</v>
      </c>
      <c r="D5" s="73" t="s">
        <v>52</v>
      </c>
    </row>
    <row r="6" spans="1:7" ht="15">
      <c r="B6" s="166"/>
      <c r="C6" s="8">
        <v>2</v>
      </c>
      <c r="D6" s="74" t="s">
        <v>101</v>
      </c>
    </row>
    <row r="7" spans="1:7" ht="15">
      <c r="B7" s="166"/>
      <c r="C7" s="8">
        <v>3</v>
      </c>
      <c r="D7" s="14" t="s">
        <v>110</v>
      </c>
    </row>
    <row r="8" spans="1:7" ht="15">
      <c r="B8" s="166"/>
      <c r="C8" s="8">
        <v>4</v>
      </c>
      <c r="D8" s="14" t="s">
        <v>80</v>
      </c>
    </row>
    <row r="9" spans="1:7" ht="15">
      <c r="B9" s="166"/>
      <c r="C9" s="8">
        <v>5</v>
      </c>
      <c r="D9" s="14" t="s">
        <v>108</v>
      </c>
    </row>
    <row r="10" spans="1:7" ht="15">
      <c r="B10" s="166"/>
      <c r="C10" s="8">
        <v>6</v>
      </c>
      <c r="D10" s="14" t="s">
        <v>19</v>
      </c>
    </row>
    <row r="11" spans="1:7" ht="15">
      <c r="B11" s="166"/>
      <c r="C11" s="8">
        <v>7</v>
      </c>
      <c r="D11" s="98" t="s">
        <v>53</v>
      </c>
    </row>
    <row r="12" spans="1:7" ht="15">
      <c r="B12" s="166"/>
      <c r="C12" s="8">
        <v>8</v>
      </c>
      <c r="D12" s="98" t="s">
        <v>77</v>
      </c>
    </row>
    <row r="13" spans="1:7" ht="15">
      <c r="B13" s="166"/>
      <c r="C13" s="17">
        <v>9</v>
      </c>
      <c r="D13" s="98" t="s">
        <v>79</v>
      </c>
    </row>
    <row r="14" spans="1:7" ht="15">
      <c r="B14" s="166"/>
      <c r="C14" s="17">
        <v>10</v>
      </c>
      <c r="D14" s="98" t="s">
        <v>88</v>
      </c>
    </row>
    <row r="15" spans="1:7" ht="15">
      <c r="B15" s="166"/>
      <c r="C15" s="17">
        <v>11</v>
      </c>
      <c r="D15" s="98" t="s">
        <v>78</v>
      </c>
    </row>
    <row r="16" spans="1:7" ht="15">
      <c r="B16" s="166"/>
      <c r="C16" s="17">
        <v>12</v>
      </c>
      <c r="D16" s="98" t="s">
        <v>109</v>
      </c>
    </row>
    <row r="17" spans="1:4" ht="15">
      <c r="B17" s="166"/>
      <c r="C17" s="17">
        <v>13</v>
      </c>
      <c r="D17" s="13"/>
    </row>
    <row r="18" spans="1:4" ht="15">
      <c r="B18" s="166"/>
      <c r="C18" s="17">
        <v>14</v>
      </c>
      <c r="D18" s="13"/>
    </row>
    <row r="19" spans="1:4" ht="15">
      <c r="B19" s="166"/>
      <c r="C19" s="17">
        <v>15</v>
      </c>
      <c r="D19" s="13"/>
    </row>
    <row r="20" spans="1:4" ht="15.75" thickBot="1">
      <c r="B20" s="167"/>
      <c r="C20" s="9">
        <v>16</v>
      </c>
      <c r="D20" s="63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0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63" t="str">
        <f>list1!B1</f>
        <v>XV открытого городского турнира 
по бадминтону «Кубок КемГУ»</v>
      </c>
      <c r="C1" s="163"/>
      <c r="D1" s="163"/>
      <c r="E1" s="2"/>
      <c r="F1" s="2"/>
    </row>
    <row r="2" spans="1:7" ht="15.75">
      <c r="A2" s="4" t="s">
        <v>5</v>
      </c>
      <c r="B2" s="163" t="str">
        <f>list1!B2</f>
        <v>Кемерово</v>
      </c>
      <c r="C2" s="163"/>
      <c r="D2" s="163"/>
    </row>
    <row r="3" spans="1:7" ht="16.5" thickBot="1">
      <c r="A3" s="4" t="s">
        <v>13</v>
      </c>
      <c r="B3" s="168" t="str">
        <f>list1!B3</f>
        <v>14-16.01.2022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31</v>
      </c>
      <c r="C5" s="7">
        <v>1</v>
      </c>
      <c r="D5" s="78" t="s">
        <v>48</v>
      </c>
    </row>
    <row r="6" spans="1:7" ht="15">
      <c r="B6" s="166"/>
      <c r="C6" s="8">
        <v>2</v>
      </c>
      <c r="D6" s="79" t="s">
        <v>104</v>
      </c>
    </row>
    <row r="7" spans="1:7" ht="15">
      <c r="B7" s="166"/>
      <c r="C7" s="8">
        <v>3</v>
      </c>
      <c r="D7" s="79" t="s">
        <v>186</v>
      </c>
    </row>
    <row r="8" spans="1:7" ht="15">
      <c r="B8" s="166"/>
      <c r="C8" s="8">
        <v>4</v>
      </c>
      <c r="D8" s="79" t="s">
        <v>49</v>
      </c>
    </row>
    <row r="9" spans="1:7" ht="15">
      <c r="B9" s="166"/>
      <c r="C9" s="8">
        <v>5</v>
      </c>
      <c r="D9" s="79" t="s">
        <v>222</v>
      </c>
    </row>
    <row r="10" spans="1:7" ht="15">
      <c r="B10" s="166"/>
      <c r="C10" s="8">
        <v>6</v>
      </c>
      <c r="D10" s="79" t="s">
        <v>50</v>
      </c>
    </row>
    <row r="11" spans="1:7" ht="15">
      <c r="B11" s="166"/>
      <c r="C11" s="8">
        <v>7</v>
      </c>
      <c r="D11" s="79"/>
    </row>
    <row r="12" spans="1:7" ht="15">
      <c r="B12" s="166"/>
      <c r="C12" s="8">
        <v>8</v>
      </c>
      <c r="D12" s="79"/>
    </row>
    <row r="13" spans="1:7" ht="15">
      <c r="B13" s="166"/>
      <c r="C13" s="8">
        <v>9</v>
      </c>
      <c r="D13" s="79"/>
    </row>
    <row r="14" spans="1:7" ht="15">
      <c r="B14" s="166"/>
      <c r="C14" s="8">
        <v>10</v>
      </c>
      <c r="D14" s="79"/>
    </row>
    <row r="15" spans="1:7" ht="15">
      <c r="B15" s="166"/>
      <c r="C15" s="8">
        <v>11</v>
      </c>
      <c r="D15" s="79"/>
    </row>
    <row r="16" spans="1:7" ht="15">
      <c r="B16" s="166"/>
      <c r="C16" s="8">
        <v>12</v>
      </c>
      <c r="D16" s="79"/>
    </row>
    <row r="17" spans="1:4" ht="15">
      <c r="B17" s="166"/>
      <c r="C17" s="8">
        <v>13</v>
      </c>
      <c r="D17" s="79"/>
    </row>
    <row r="18" spans="1:4" ht="15">
      <c r="B18" s="166"/>
      <c r="C18" s="8">
        <v>14</v>
      </c>
      <c r="D18" s="79"/>
    </row>
    <row r="19" spans="1:4" ht="15">
      <c r="B19" s="166"/>
      <c r="C19" s="8">
        <v>15</v>
      </c>
      <c r="D19" s="79"/>
    </row>
    <row r="20" spans="1:4" ht="15.75" thickBot="1">
      <c r="B20" s="167"/>
      <c r="C20" s="77">
        <v>16</v>
      </c>
      <c r="D20" s="80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7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63" t="str">
        <f>list5!B1</f>
        <v>XV открытого городского турнира 
по бадминтону «Кубок КемГУ»</v>
      </c>
      <c r="C1" s="163"/>
      <c r="D1" s="163"/>
      <c r="E1" s="2"/>
      <c r="F1" s="2"/>
    </row>
    <row r="2" spans="1:7" ht="15.75">
      <c r="A2" s="4" t="s">
        <v>5</v>
      </c>
      <c r="B2" s="163" t="str">
        <f>list5!B2</f>
        <v>Кемерово</v>
      </c>
      <c r="C2" s="163"/>
      <c r="D2" s="163"/>
    </row>
    <row r="3" spans="1:7" ht="16.5" thickBot="1">
      <c r="A3" s="4" t="s">
        <v>13</v>
      </c>
      <c r="B3" s="168" t="str">
        <f>list5!B3</f>
        <v>14-16.01.2022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35</v>
      </c>
      <c r="C5" s="7">
        <v>1</v>
      </c>
      <c r="D5" s="78" t="s">
        <v>55</v>
      </c>
    </row>
    <row r="6" spans="1:7" ht="15">
      <c r="B6" s="166"/>
      <c r="C6" s="8">
        <v>2</v>
      </c>
      <c r="D6" s="79" t="s">
        <v>82</v>
      </c>
    </row>
    <row r="7" spans="1:7" ht="15">
      <c r="B7" s="166"/>
      <c r="C7" s="8">
        <v>3</v>
      </c>
      <c r="D7" s="79" t="s">
        <v>83</v>
      </c>
    </row>
    <row r="8" spans="1:7" ht="15">
      <c r="B8" s="166"/>
      <c r="C8" s="8">
        <v>4</v>
      </c>
      <c r="D8" s="79" t="s">
        <v>56</v>
      </c>
    </row>
    <row r="9" spans="1:7" ht="15">
      <c r="B9" s="166"/>
      <c r="C9" s="8">
        <v>5</v>
      </c>
      <c r="D9" s="99" t="s">
        <v>26</v>
      </c>
    </row>
    <row r="10" spans="1:7" ht="15">
      <c r="B10" s="166"/>
      <c r="C10" s="8">
        <v>6</v>
      </c>
      <c r="D10" s="99" t="s">
        <v>86</v>
      </c>
    </row>
    <row r="11" spans="1:7" ht="15">
      <c r="B11" s="166"/>
      <c r="C11" s="8">
        <v>7</v>
      </c>
      <c r="D11" s="99" t="s">
        <v>113</v>
      </c>
    </row>
    <row r="12" spans="1:7" ht="15">
      <c r="B12" s="166"/>
      <c r="C12" s="8">
        <v>8</v>
      </c>
      <c r="D12" s="99" t="s">
        <v>84</v>
      </c>
    </row>
    <row r="13" spans="1:7" ht="15">
      <c r="B13" s="166"/>
      <c r="C13" s="8">
        <v>9</v>
      </c>
      <c r="D13" s="99" t="s">
        <v>178</v>
      </c>
    </row>
    <row r="14" spans="1:7" ht="15">
      <c r="B14" s="166"/>
      <c r="C14" s="8">
        <v>10</v>
      </c>
      <c r="D14" s="99" t="s">
        <v>87</v>
      </c>
    </row>
    <row r="15" spans="1:7" ht="15">
      <c r="B15" s="166"/>
      <c r="C15" s="8">
        <v>11</v>
      </c>
      <c r="D15" s="99" t="s">
        <v>85</v>
      </c>
    </row>
    <row r="16" spans="1:7" ht="15">
      <c r="B16" s="166"/>
      <c r="C16" s="8">
        <v>12</v>
      </c>
      <c r="D16" s="99" t="s">
        <v>111</v>
      </c>
    </row>
    <row r="17" spans="1:4" ht="15">
      <c r="B17" s="166"/>
      <c r="C17" s="8">
        <v>13</v>
      </c>
      <c r="D17" s="99" t="s">
        <v>112</v>
      </c>
    </row>
    <row r="18" spans="1:4" ht="15">
      <c r="B18" s="166"/>
      <c r="C18" s="8">
        <v>14</v>
      </c>
      <c r="D18" s="79"/>
    </row>
    <row r="19" spans="1:4" ht="15">
      <c r="B19" s="166"/>
      <c r="C19" s="8">
        <v>15</v>
      </c>
      <c r="D19" s="79"/>
    </row>
    <row r="20" spans="1:4" ht="15.75" thickBot="1">
      <c r="B20" s="167"/>
      <c r="C20" s="77">
        <v>16</v>
      </c>
      <c r="D20" s="80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8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63" t="str">
        <f>list5!B1</f>
        <v>XV открытого городского турнира 
по бадминтону «Кубок КемГУ»</v>
      </c>
      <c r="C1" s="163"/>
      <c r="D1" s="163"/>
      <c r="E1" s="2"/>
      <c r="F1" s="2"/>
    </row>
    <row r="2" spans="1:7" ht="15.75">
      <c r="A2" s="4" t="s">
        <v>5</v>
      </c>
      <c r="B2" s="163" t="str">
        <f>list5!B2</f>
        <v>Кемерово</v>
      </c>
      <c r="C2" s="163"/>
      <c r="D2" s="163"/>
    </row>
    <row r="3" spans="1:7" ht="16.5" thickBot="1">
      <c r="A3" s="4" t="s">
        <v>13</v>
      </c>
      <c r="B3" s="168" t="str">
        <f>list5!B3</f>
        <v>14-16.01.2022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36</v>
      </c>
      <c r="C5" s="7">
        <v>1</v>
      </c>
      <c r="D5" s="79" t="s">
        <v>154</v>
      </c>
    </row>
    <row r="6" spans="1:7" ht="15">
      <c r="B6" s="166"/>
      <c r="C6" s="8">
        <v>2</v>
      </c>
      <c r="D6" s="79" t="s">
        <v>155</v>
      </c>
    </row>
    <row r="7" spans="1:7" ht="15">
      <c r="B7" s="166"/>
      <c r="C7" s="8">
        <v>3</v>
      </c>
      <c r="D7" s="79" t="s">
        <v>183</v>
      </c>
    </row>
    <row r="8" spans="1:7" ht="15">
      <c r="B8" s="166"/>
      <c r="C8" s="8">
        <v>4</v>
      </c>
      <c r="D8" s="79" t="s">
        <v>156</v>
      </c>
    </row>
    <row r="9" spans="1:7" ht="15">
      <c r="B9" s="166"/>
      <c r="C9" s="8">
        <v>5</v>
      </c>
      <c r="D9" s="79"/>
    </row>
    <row r="10" spans="1:7" ht="15">
      <c r="B10" s="166"/>
      <c r="C10" s="8">
        <v>6</v>
      </c>
      <c r="D10" s="99"/>
    </row>
    <row r="11" spans="1:7" ht="15">
      <c r="B11" s="166"/>
      <c r="C11" s="8">
        <v>7</v>
      </c>
      <c r="D11" s="99"/>
    </row>
    <row r="12" spans="1:7" ht="15">
      <c r="B12" s="166"/>
      <c r="C12" s="8">
        <v>8</v>
      </c>
      <c r="D12" s="99"/>
    </row>
    <row r="13" spans="1:7" ht="15">
      <c r="B13" s="166"/>
      <c r="C13" s="8">
        <v>9</v>
      </c>
      <c r="D13" s="79"/>
    </row>
    <row r="14" spans="1:7" ht="15">
      <c r="B14" s="166"/>
      <c r="C14" s="8">
        <v>10</v>
      </c>
      <c r="D14" s="79"/>
    </row>
    <row r="15" spans="1:7" ht="15">
      <c r="B15" s="166"/>
      <c r="C15" s="8">
        <v>11</v>
      </c>
      <c r="D15" s="79"/>
    </row>
    <row r="16" spans="1:7" ht="15">
      <c r="B16" s="166"/>
      <c r="C16" s="8">
        <v>12</v>
      </c>
      <c r="D16" s="79"/>
    </row>
    <row r="17" spans="1:4" ht="15">
      <c r="B17" s="166"/>
      <c r="C17" s="8">
        <v>13</v>
      </c>
      <c r="D17" s="79"/>
    </row>
    <row r="18" spans="1:4" ht="15">
      <c r="B18" s="166"/>
      <c r="C18" s="8">
        <v>14</v>
      </c>
      <c r="D18" s="79"/>
    </row>
    <row r="19" spans="1:4" ht="15">
      <c r="B19" s="166"/>
      <c r="C19" s="8">
        <v>15</v>
      </c>
      <c r="D19" s="79"/>
    </row>
    <row r="20" spans="1:4" ht="15.75" thickBot="1">
      <c r="B20" s="167"/>
      <c r="C20" s="77">
        <v>16</v>
      </c>
      <c r="D20" s="80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2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63" t="str">
        <f>list5!B1</f>
        <v>XV открытого городского турнира 
по бадминтону «Кубок КемГУ»</v>
      </c>
      <c r="C1" s="163"/>
      <c r="D1" s="163"/>
      <c r="E1" s="2"/>
      <c r="F1" s="2"/>
    </row>
    <row r="2" spans="1:7" ht="15.75">
      <c r="A2" s="4" t="s">
        <v>5</v>
      </c>
      <c r="B2" s="163" t="str">
        <f>list5!B2</f>
        <v>Кемерово</v>
      </c>
      <c r="C2" s="163"/>
      <c r="D2" s="163"/>
    </row>
    <row r="3" spans="1:7" ht="16.5" thickBot="1">
      <c r="A3" s="4" t="s">
        <v>13</v>
      </c>
      <c r="B3" s="168" t="str">
        <f>list5!B3</f>
        <v>14-16.01.2022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34</v>
      </c>
      <c r="C5" s="7">
        <v>1</v>
      </c>
      <c r="D5" s="78" t="s">
        <v>57</v>
      </c>
    </row>
    <row r="6" spans="1:7" ht="15">
      <c r="B6" s="166"/>
      <c r="C6" s="8">
        <v>2</v>
      </c>
      <c r="D6" s="79" t="s">
        <v>89</v>
      </c>
    </row>
    <row r="7" spans="1:7" ht="15">
      <c r="B7" s="166"/>
      <c r="C7" s="8">
        <v>3</v>
      </c>
      <c r="D7" s="79" t="s">
        <v>103</v>
      </c>
    </row>
    <row r="8" spans="1:7" ht="15">
      <c r="B8" s="166"/>
      <c r="C8" s="8">
        <v>4</v>
      </c>
      <c r="D8" s="79" t="s">
        <v>58</v>
      </c>
    </row>
    <row r="9" spans="1:7" ht="15">
      <c r="B9" s="166"/>
      <c r="C9" s="8">
        <v>5</v>
      </c>
      <c r="D9" s="79" t="s">
        <v>59</v>
      </c>
    </row>
    <row r="10" spans="1:7" ht="15">
      <c r="B10" s="166"/>
      <c r="C10" s="8">
        <v>6</v>
      </c>
      <c r="D10" s="79" t="s">
        <v>211</v>
      </c>
    </row>
    <row r="11" spans="1:7" ht="15">
      <c r="B11" s="166"/>
      <c r="C11" s="8">
        <v>7</v>
      </c>
      <c r="D11" s="79" t="s">
        <v>60</v>
      </c>
    </row>
    <row r="12" spans="1:7" ht="15">
      <c r="B12" s="166"/>
      <c r="C12" s="8">
        <v>8</v>
      </c>
      <c r="D12" s="14" t="s">
        <v>54</v>
      </c>
    </row>
    <row r="13" spans="1:7" ht="15">
      <c r="B13" s="166"/>
      <c r="C13" s="8">
        <v>9</v>
      </c>
      <c r="D13" s="14"/>
    </row>
    <row r="14" spans="1:7" ht="15">
      <c r="B14" s="166"/>
      <c r="C14" s="8">
        <v>10</v>
      </c>
      <c r="D14" s="79"/>
    </row>
    <row r="15" spans="1:7" ht="15">
      <c r="B15" s="166"/>
      <c r="C15" s="8">
        <v>11</v>
      </c>
      <c r="D15" s="79"/>
    </row>
    <row r="16" spans="1:7" ht="15">
      <c r="B16" s="166"/>
      <c r="C16" s="8">
        <v>12</v>
      </c>
      <c r="D16" s="79"/>
    </row>
    <row r="17" spans="1:4" ht="15">
      <c r="B17" s="166"/>
      <c r="C17" s="8">
        <v>13</v>
      </c>
      <c r="D17" s="79"/>
    </row>
    <row r="18" spans="1:4" ht="15">
      <c r="B18" s="166"/>
      <c r="C18" s="8">
        <v>14</v>
      </c>
      <c r="D18" s="79"/>
    </row>
    <row r="19" spans="1:4" ht="15">
      <c r="B19" s="166"/>
      <c r="C19" s="8">
        <v>15</v>
      </c>
      <c r="D19" s="79"/>
    </row>
    <row r="20" spans="1:4" ht="15.75" thickBot="1">
      <c r="B20" s="167"/>
      <c r="C20" s="77">
        <v>16</v>
      </c>
      <c r="D20" s="80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2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6" width="9.140625" style="3"/>
    <col min="7" max="7" width="29" style="3" customWidth="1"/>
    <col min="8" max="16384" width="9.140625" style="3"/>
  </cols>
  <sheetData>
    <row r="1" spans="1:7" ht="33" customHeight="1">
      <c r="A1" s="1" t="s">
        <v>12</v>
      </c>
      <c r="B1" s="163" t="s">
        <v>27</v>
      </c>
      <c r="C1" s="163"/>
      <c r="D1" s="163"/>
      <c r="E1" s="2"/>
      <c r="F1" s="2"/>
    </row>
    <row r="2" spans="1:7" ht="15.75">
      <c r="A2" s="4" t="s">
        <v>5</v>
      </c>
      <c r="B2" s="169" t="s">
        <v>11</v>
      </c>
      <c r="C2" s="169"/>
      <c r="D2" s="169"/>
    </row>
    <row r="3" spans="1:7" ht="16.5" thickBot="1">
      <c r="A3" s="4" t="s">
        <v>13</v>
      </c>
      <c r="B3" s="168" t="s">
        <v>28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29</v>
      </c>
      <c r="C5" s="7">
        <v>1</v>
      </c>
      <c r="D5" s="73" t="s">
        <v>70</v>
      </c>
    </row>
    <row r="6" spans="1:7" ht="15">
      <c r="B6" s="166"/>
      <c r="C6" s="8">
        <v>2</v>
      </c>
      <c r="D6" s="74" t="s">
        <v>37</v>
      </c>
    </row>
    <row r="7" spans="1:7" ht="15">
      <c r="B7" s="166"/>
      <c r="C7" s="8">
        <v>3</v>
      </c>
      <c r="D7" s="74" t="s">
        <v>71</v>
      </c>
      <c r="G7" s="87"/>
    </row>
    <row r="8" spans="1:7" ht="15">
      <c r="B8" s="166"/>
      <c r="C8" s="8">
        <v>4</v>
      </c>
      <c r="D8" s="74" t="s">
        <v>81</v>
      </c>
      <c r="G8" s="87"/>
    </row>
    <row r="9" spans="1:7" ht="15">
      <c r="B9" s="166"/>
      <c r="C9" s="8">
        <v>5</v>
      </c>
      <c r="D9" s="74" t="s">
        <v>105</v>
      </c>
    </row>
    <row r="10" spans="1:7" ht="15">
      <c r="B10" s="166"/>
      <c r="C10" s="8">
        <v>6</v>
      </c>
      <c r="D10" s="74" t="s">
        <v>90</v>
      </c>
    </row>
    <row r="11" spans="1:7" ht="15">
      <c r="B11" s="166"/>
      <c r="C11" s="8">
        <v>7</v>
      </c>
      <c r="D11" s="74" t="s">
        <v>185</v>
      </c>
    </row>
    <row r="12" spans="1:7" ht="15">
      <c r="B12" s="166"/>
      <c r="C12" s="8">
        <v>8</v>
      </c>
      <c r="D12" s="74" t="s">
        <v>175</v>
      </c>
    </row>
    <row r="13" spans="1:7" ht="15">
      <c r="B13" s="166"/>
      <c r="C13" s="17">
        <v>9</v>
      </c>
      <c r="D13" s="100"/>
    </row>
    <row r="14" spans="1:7" ht="15">
      <c r="B14" s="166"/>
      <c r="C14" s="17">
        <v>10</v>
      </c>
      <c r="D14" s="14"/>
    </row>
    <row r="15" spans="1:7" ht="15">
      <c r="B15" s="166"/>
      <c r="C15" s="17">
        <v>11</v>
      </c>
      <c r="D15" s="14"/>
    </row>
    <row r="16" spans="1:7" ht="15">
      <c r="B16" s="166"/>
      <c r="C16" s="17">
        <v>12</v>
      </c>
      <c r="D16" s="14"/>
    </row>
    <row r="17" spans="1:4" ht="15">
      <c r="B17" s="166"/>
      <c r="C17" s="17">
        <v>13</v>
      </c>
      <c r="D17" s="14"/>
    </row>
    <row r="18" spans="1:4" ht="15">
      <c r="B18" s="166"/>
      <c r="C18" s="17">
        <v>14</v>
      </c>
      <c r="D18" s="14"/>
    </row>
    <row r="19" spans="1:4" ht="15">
      <c r="B19" s="166"/>
      <c r="C19" s="17">
        <v>15</v>
      </c>
      <c r="D19" s="13"/>
    </row>
    <row r="20" spans="1:4" ht="15.75" thickBot="1">
      <c r="B20" s="167"/>
      <c r="C20" s="9">
        <v>16</v>
      </c>
      <c r="D20" s="63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5" sqref="D5:D16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6" width="9.140625" style="3"/>
    <col min="7" max="7" width="29" style="3" customWidth="1"/>
    <col min="8" max="16384" width="9.140625" style="3"/>
  </cols>
  <sheetData>
    <row r="1" spans="1:7" ht="33" customHeight="1">
      <c r="A1" s="1" t="s">
        <v>12</v>
      </c>
      <c r="B1" s="163" t="s">
        <v>27</v>
      </c>
      <c r="C1" s="163"/>
      <c r="D1" s="163"/>
      <c r="E1" s="2"/>
      <c r="F1" s="2"/>
    </row>
    <row r="2" spans="1:7" ht="15.75">
      <c r="A2" s="4" t="s">
        <v>5</v>
      </c>
      <c r="B2" s="169" t="s">
        <v>11</v>
      </c>
      <c r="C2" s="169"/>
      <c r="D2" s="169"/>
    </row>
    <row r="3" spans="1:7" ht="16.5" thickBot="1">
      <c r="A3" s="4" t="s">
        <v>13</v>
      </c>
      <c r="B3" s="168" t="s">
        <v>28</v>
      </c>
      <c r="C3" s="168"/>
      <c r="D3" s="16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65" t="s">
        <v>30</v>
      </c>
      <c r="C5" s="7">
        <v>1</v>
      </c>
      <c r="D5" s="73" t="s">
        <v>91</v>
      </c>
    </row>
    <row r="6" spans="1:7" ht="15">
      <c r="B6" s="166"/>
      <c r="C6" s="8">
        <v>2</v>
      </c>
      <c r="D6" s="14" t="s">
        <v>76</v>
      </c>
    </row>
    <row r="7" spans="1:7" ht="15">
      <c r="B7" s="166"/>
      <c r="C7" s="8">
        <v>3</v>
      </c>
      <c r="D7" s="14" t="s">
        <v>73</v>
      </c>
      <c r="G7" s="87"/>
    </row>
    <row r="8" spans="1:7" ht="15">
      <c r="B8" s="166"/>
      <c r="C8" s="8">
        <v>4</v>
      </c>
      <c r="D8" s="14" t="s">
        <v>72</v>
      </c>
      <c r="G8" s="87"/>
    </row>
    <row r="9" spans="1:7" ht="15">
      <c r="B9" s="166"/>
      <c r="C9" s="8">
        <v>5</v>
      </c>
      <c r="D9" s="14" t="s">
        <v>74</v>
      </c>
    </row>
    <row r="10" spans="1:7" ht="15">
      <c r="B10" s="166"/>
      <c r="C10" s="8">
        <v>6</v>
      </c>
      <c r="D10" s="14" t="s">
        <v>39</v>
      </c>
    </row>
    <row r="11" spans="1:7" ht="15">
      <c r="B11" s="166"/>
      <c r="C11" s="8">
        <v>7</v>
      </c>
      <c r="D11" s="13" t="s">
        <v>75</v>
      </c>
    </row>
    <row r="12" spans="1:7" ht="15">
      <c r="B12" s="166"/>
      <c r="C12" s="8">
        <v>8</v>
      </c>
      <c r="D12" s="14" t="s">
        <v>40</v>
      </c>
    </row>
    <row r="13" spans="1:7" ht="15">
      <c r="B13" s="166"/>
      <c r="C13" s="17">
        <v>9</v>
      </c>
      <c r="D13" s="14" t="s">
        <v>107</v>
      </c>
    </row>
    <row r="14" spans="1:7" ht="15">
      <c r="B14" s="166"/>
      <c r="C14" s="17">
        <v>10</v>
      </c>
      <c r="D14" s="14" t="s">
        <v>223</v>
      </c>
    </row>
    <row r="15" spans="1:7" ht="15">
      <c r="B15" s="166"/>
      <c r="C15" s="17">
        <v>11</v>
      </c>
      <c r="D15" s="14" t="s">
        <v>38</v>
      </c>
    </row>
    <row r="16" spans="1:7" ht="15">
      <c r="B16" s="166"/>
      <c r="C16" s="17">
        <v>12</v>
      </c>
      <c r="D16" s="14" t="s">
        <v>106</v>
      </c>
    </row>
    <row r="17" spans="1:4" ht="15">
      <c r="B17" s="166"/>
      <c r="C17" s="17">
        <v>13</v>
      </c>
      <c r="D17" s="101"/>
    </row>
    <row r="18" spans="1:4" ht="15">
      <c r="B18" s="166"/>
      <c r="C18" s="17">
        <v>14</v>
      </c>
      <c r="D18" s="14"/>
    </row>
    <row r="19" spans="1:4" ht="15">
      <c r="B19" s="166"/>
      <c r="C19" s="17">
        <v>15</v>
      </c>
      <c r="D19" s="13"/>
    </row>
    <row r="20" spans="1:4" ht="15.75" thickBot="1">
      <c r="B20" s="167"/>
      <c r="C20" s="9">
        <v>16</v>
      </c>
      <c r="D20" s="63"/>
    </row>
    <row r="22" spans="1:4" ht="15.75">
      <c r="A22" s="4" t="s">
        <v>1</v>
      </c>
      <c r="C22" s="4"/>
      <c r="D22" s="5" t="s">
        <v>17</v>
      </c>
    </row>
    <row r="24" spans="1:4" ht="15.75">
      <c r="A24" s="4" t="s">
        <v>16</v>
      </c>
      <c r="C24" s="4"/>
      <c r="D24" s="5" t="s">
        <v>18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СписокУчастников</vt:lpstr>
      <vt:lpstr>MS-1</vt:lpstr>
      <vt:lpstr>MS-2</vt:lpstr>
      <vt:lpstr>MS-3</vt:lpstr>
      <vt:lpstr>WS-1</vt:lpstr>
      <vt:lpstr>WS-2</vt:lpstr>
      <vt:lpstr>MD-1</vt:lpstr>
      <vt:lpstr>WD-1</vt:lpstr>
      <vt:lpstr>XD-1</vt:lpstr>
      <vt:lpstr>XD-2</vt:lpstr>
      <vt:lpstr>list2</vt:lpstr>
      <vt:lpstr>list4</vt:lpstr>
      <vt:lpstr>list5</vt:lpstr>
      <vt:lpstr>list3</vt:lpstr>
      <vt:lpstr>list9</vt:lpstr>
      <vt:lpstr>list10</vt:lpstr>
      <vt:lpstr>list7</vt:lpstr>
      <vt:lpstr>list1</vt:lpstr>
      <vt:lpstr>list1 (2)</vt:lpstr>
      <vt:lpstr>list1!Область_печати</vt:lpstr>
      <vt:lpstr>'list1 (2)'!Область_печати</vt:lpstr>
      <vt:lpstr>list10!Область_печати</vt:lpstr>
      <vt:lpstr>list2!Область_печати</vt:lpstr>
      <vt:lpstr>list3!Область_печати</vt:lpstr>
      <vt:lpstr>list4!Область_печати</vt:lpstr>
      <vt:lpstr>list5!Область_печати</vt:lpstr>
      <vt:lpstr>list7!Область_печати</vt:lpstr>
      <vt:lpstr>list9!Область_печати</vt:lpstr>
      <vt:lpstr>'MD-1'!Область_печати</vt:lpstr>
      <vt:lpstr>'MS-1'!Область_печати</vt:lpstr>
      <vt:lpstr>'MS-2'!Область_печати</vt:lpstr>
      <vt:lpstr>'MS-3'!Область_печати</vt:lpstr>
      <vt:lpstr>'WD-1'!Область_печати</vt:lpstr>
      <vt:lpstr>'WS-1'!Область_печати</vt:lpstr>
      <vt:lpstr>'WS-2'!Область_печати</vt:lpstr>
      <vt:lpstr>'XD-1'!Область_печати</vt:lpstr>
      <vt:lpstr>'XD-2'!Область_печати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2022-02-16T04:16:29Z</cp:lastPrinted>
  <dcterms:created xsi:type="dcterms:W3CDTF">2002-04-11T06:56:30Z</dcterms:created>
  <dcterms:modified xsi:type="dcterms:W3CDTF">2022-02-16T04:16:35Z</dcterms:modified>
  <cp:category>Управление РТТ</cp:category>
</cp:coreProperties>
</file>