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730" windowHeight="11760"/>
  </bookViews>
  <sheets>
    <sheet name="Лист1" sheetId="13" r:id="rId1"/>
    <sheet name="СписокСудей" sheetId="14" r:id="rId2"/>
    <sheet name="СписокУчастников" sheetId="1" r:id="rId3"/>
    <sheet name="WSB_game" sheetId="20" r:id="rId4"/>
    <sheet name="MSB_game" sheetId="17" r:id="rId5"/>
    <sheet name="WSC_game" sheetId="23" r:id="rId6"/>
    <sheet name="MSC_game" sheetId="16" r:id="rId7"/>
    <sheet name="WD_game" sheetId="15" r:id="rId8"/>
    <sheet name="XDlist01" sheetId="18" r:id="rId9"/>
    <sheet name="XDlist02" sheetId="19" r:id="rId10"/>
    <sheet name="MDlist01" sheetId="21" r:id="rId11"/>
    <sheet name="MDlist02" sheetId="2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2" hidden="1">СписокУчастников!$A$8:$F$89</definedName>
    <definedName name="Z_431ADE6F_9C87_431C_B4A0_B27D4A052270_.wvu.Rows" localSheetId="10" hidden="1">MDlist01!#REF!</definedName>
    <definedName name="Z_431ADE6F_9C87_431C_B4A0_B27D4A052270_.wvu.Rows" localSheetId="8" hidden="1">XDlist01!#REF!</definedName>
    <definedName name="Z_BAECDCB9_3EEB_4217_B35B_1C8089F9B5BB_.wvu.Rows" localSheetId="10" hidden="1">MDlist01!#REF!</definedName>
    <definedName name="Z_BAECDCB9_3EEB_4217_B35B_1C8089F9B5BB_.wvu.Rows" localSheetId="11" hidden="1">MDlist02!$9:$9,MDlist02!#REF!</definedName>
    <definedName name="Z_BAECDCB9_3EEB_4217_B35B_1C8089F9B5BB_.wvu.Rows" localSheetId="4" hidden="1">MSB_game!$8:$8,MSB_game!#REF!</definedName>
    <definedName name="Z_BAECDCB9_3EEB_4217_B35B_1C8089F9B5BB_.wvu.Rows" localSheetId="6" hidden="1">MSC_game!$8:$8,MSC_game!#REF!</definedName>
    <definedName name="Z_BAECDCB9_3EEB_4217_B35B_1C8089F9B5BB_.wvu.Rows" localSheetId="7" hidden="1">WD_game!$8:$8,WD_game!#REF!</definedName>
    <definedName name="Z_BAECDCB9_3EEB_4217_B35B_1C8089F9B5BB_.wvu.Rows" localSheetId="3" hidden="1">WSB_game!$8:$8,WSB_game!#REF!</definedName>
    <definedName name="Z_BAECDCB9_3EEB_4217_B35B_1C8089F9B5BB_.wvu.Rows" localSheetId="5" hidden="1">WSC_game!$8:$8,WSC_game!#REF!</definedName>
    <definedName name="Z_BAECDCB9_3EEB_4217_B35B_1C8089F9B5BB_.wvu.Rows" localSheetId="8" hidden="1">XDlist01!#REF!</definedName>
    <definedName name="Z_BAECDCB9_3EEB_4217_B35B_1C8089F9B5BB_.wvu.Rows" localSheetId="9" hidden="1">XDlist02!$9:$9,XDlist02!#REF!</definedName>
    <definedName name="Z_F809504A_1B3D_4948_A071_6AE5F7F97D89_.wvu.Rows" localSheetId="10" hidden="1">MDlist01!#REF!</definedName>
    <definedName name="Z_F809504A_1B3D_4948_A071_6AE5F7F97D89_.wvu.Rows" localSheetId="8" hidden="1">XDlist01!#REF!</definedName>
    <definedName name="А" localSheetId="4">#REF!</definedName>
    <definedName name="А" localSheetId="6">#REF!</definedName>
    <definedName name="А" localSheetId="7">#REF!</definedName>
    <definedName name="А" localSheetId="3">#REF!</definedName>
    <definedName name="А" localSheetId="5">#REF!</definedName>
    <definedName name="А">#REF!</definedName>
    <definedName name="_xlnm.Print_Area" localSheetId="10">MDlist01!$A$1:$L$51</definedName>
    <definedName name="_xlnm.Print_Area" localSheetId="11">MDlist02!$A$1:$Z$52</definedName>
    <definedName name="_xlnm.Print_Area" localSheetId="4">MSB_game!$A$1:$O$59</definedName>
    <definedName name="_xlnm.Print_Area" localSheetId="6">MSC_game!$A$1:$O$59</definedName>
    <definedName name="_xlnm.Print_Area" localSheetId="7">WD_game!$A$1:$O$59</definedName>
    <definedName name="_xlnm.Print_Area" localSheetId="3">WSB_game!$A$1:$O$59</definedName>
    <definedName name="_xlnm.Print_Area" localSheetId="5">WSC_game!$A$1:$O$59</definedName>
    <definedName name="_xlnm.Print_Area" localSheetId="8">XDlist01!$A$1:$L$51</definedName>
    <definedName name="_xlnm.Print_Area" localSheetId="9">XDlist02!$A$1:$Z$52</definedName>
    <definedName name="_xlnm.Print_Area" localSheetId="1">СписокСудей!$A$1:$G$22</definedName>
    <definedName name="_xlnm.Print_Area" localSheetId="2">СписокУчастников!$A$1:$F$91</definedName>
  </definedNames>
  <calcPr calcId="125725"/>
</workbook>
</file>

<file path=xl/calcChain.xml><?xml version="1.0" encoding="utf-8"?>
<calcChain xmlns="http://schemas.openxmlformats.org/spreadsheetml/2006/main">
  <c r="J59" i="23"/>
  <c r="J57"/>
  <c r="B24"/>
  <c r="E23" s="1"/>
  <c r="B23"/>
  <c r="B22"/>
  <c r="E21" s="1"/>
  <c r="B42" s="1"/>
  <c r="E42" s="1"/>
  <c r="B21"/>
  <c r="B20"/>
  <c r="E19" s="1"/>
  <c r="B41" s="1"/>
  <c r="E40" s="1"/>
  <c r="B19"/>
  <c r="B18"/>
  <c r="B17"/>
  <c r="E17" s="1"/>
  <c r="B16"/>
  <c r="E15" s="1"/>
  <c r="B15"/>
  <c r="B14"/>
  <c r="B13"/>
  <c r="E13" s="1"/>
  <c r="B12"/>
  <c r="E11" s="1"/>
  <c r="B37" s="1"/>
  <c r="E36" s="1"/>
  <c r="B11"/>
  <c r="B10"/>
  <c r="B9"/>
  <c r="E9" s="1"/>
  <c r="O7"/>
  <c r="K7"/>
  <c r="C7"/>
  <c r="A4"/>
  <c r="B38" l="1"/>
  <c r="B36"/>
  <c r="H10"/>
  <c r="H18"/>
  <c r="B30" s="1"/>
  <c r="E30" s="1"/>
  <c r="B40"/>
  <c r="B50" s="1"/>
  <c r="E50" s="1"/>
  <c r="B48"/>
  <c r="H37"/>
  <c r="B39"/>
  <c r="E38" s="1"/>
  <c r="B49" s="1"/>
  <c r="E48" s="1"/>
  <c r="H14"/>
  <c r="B29" s="1"/>
  <c r="H41"/>
  <c r="B46" s="1"/>
  <c r="E45" s="1"/>
  <c r="B43"/>
  <c r="B51" s="1"/>
  <c r="H22"/>
  <c r="B54" l="1"/>
  <c r="E53" s="1"/>
  <c r="K20"/>
  <c r="H26" s="1"/>
  <c r="K25" s="1"/>
  <c r="B31"/>
  <c r="B34" s="1"/>
  <c r="E33" s="1"/>
  <c r="B45"/>
  <c r="K39"/>
  <c r="B53"/>
  <c r="H49"/>
  <c r="K12"/>
  <c r="B28"/>
  <c r="E28" s="1"/>
  <c r="B33" l="1"/>
  <c r="H29"/>
  <c r="H25"/>
  <c r="N16"/>
  <c r="K50" i="22" l="1"/>
  <c r="C8"/>
  <c r="G51" i="21"/>
  <c r="K52" i="22" s="1"/>
  <c r="G49" i="21"/>
  <c r="C43"/>
  <c r="E42" s="1"/>
  <c r="G41" s="1"/>
  <c r="I39" s="1"/>
  <c r="K35" s="1"/>
  <c r="C42"/>
  <c r="B25" i="22" s="1"/>
  <c r="C41" i="21"/>
  <c r="B24" i="22" s="1"/>
  <c r="E24" s="1"/>
  <c r="H23" s="1"/>
  <c r="K21" s="1"/>
  <c r="C40" i="21"/>
  <c r="E40" s="1"/>
  <c r="B45" i="22" s="1"/>
  <c r="R23" s="1"/>
  <c r="R27" s="1"/>
  <c r="C39" i="21"/>
  <c r="E38" s="1"/>
  <c r="C38"/>
  <c r="B23" i="22" s="1"/>
  <c r="C37" i="21"/>
  <c r="B22" i="22" s="1"/>
  <c r="C36" i="21"/>
  <c r="G37" s="1"/>
  <c r="R13" i="22" s="1"/>
  <c r="U12" s="1"/>
  <c r="C35" i="21"/>
  <c r="E34" s="1"/>
  <c r="B43" i="22" s="1"/>
  <c r="E42" s="1"/>
  <c r="H43" s="1"/>
  <c r="C34" i="21"/>
  <c r="B21" i="22" s="1"/>
  <c r="C33" i="21"/>
  <c r="B20" i="22" s="1"/>
  <c r="C32" i="21"/>
  <c r="G33" s="1"/>
  <c r="R12" i="22" s="1"/>
  <c r="R17" s="1"/>
  <c r="U16" s="1"/>
  <c r="C31" i="21"/>
  <c r="E30" s="1"/>
  <c r="B42" i="22" s="1"/>
  <c r="R22" s="1"/>
  <c r="U22" s="1"/>
  <c r="X21" s="1"/>
  <c r="C30" i="21"/>
  <c r="B19" i="22" s="1"/>
  <c r="E18" s="1"/>
  <c r="H19" s="1"/>
  <c r="C29" i="21"/>
  <c r="B18" i="22" s="1"/>
  <c r="C28" i="21"/>
  <c r="G29" s="1"/>
  <c r="I31" s="1"/>
  <c r="C46" s="1"/>
  <c r="C27"/>
  <c r="E26" s="1"/>
  <c r="G25" s="1"/>
  <c r="R11" i="22" s="1"/>
  <c r="U10" s="1"/>
  <c r="X11" s="1"/>
  <c r="C26" i="21"/>
  <c r="B17" i="22" s="1"/>
  <c r="C25" i="21"/>
  <c r="B16" i="22" s="1"/>
  <c r="E16" s="1"/>
  <c r="H15" s="1"/>
  <c r="C24" i="21"/>
  <c r="E24" s="1"/>
  <c r="B41" i="22" s="1"/>
  <c r="R21" s="1"/>
  <c r="U20" s="1"/>
  <c r="C23" i="21"/>
  <c r="E22" s="1"/>
  <c r="C22"/>
  <c r="B15" i="22" s="1"/>
  <c r="C21" i="21"/>
  <c r="B14" i="22" s="1"/>
  <c r="C20" i="21"/>
  <c r="G21" s="1"/>
  <c r="I23" s="1"/>
  <c r="C45" s="1"/>
  <c r="E45" s="1"/>
  <c r="C19"/>
  <c r="E18" s="1"/>
  <c r="C18"/>
  <c r="B13" i="22" s="1"/>
  <c r="C17" i="21"/>
  <c r="B12" i="22" s="1"/>
  <c r="C16" i="21"/>
  <c r="E16" s="1"/>
  <c r="C15"/>
  <c r="E14" s="1"/>
  <c r="B38" i="22" s="1"/>
  <c r="R20" s="1"/>
  <c r="R26" s="1"/>
  <c r="U26" s="1"/>
  <c r="C14" i="21"/>
  <c r="B11" i="22" s="1"/>
  <c r="E10" s="1"/>
  <c r="H11" s="1"/>
  <c r="K13" s="1"/>
  <c r="C13" i="21"/>
  <c r="B10" i="22" s="1"/>
  <c r="C12" i="21"/>
  <c r="E12" s="1"/>
  <c r="G13" s="1"/>
  <c r="I15" s="1"/>
  <c r="K19" s="1"/>
  <c r="K27" s="1"/>
  <c r="J8"/>
  <c r="Y8" i="22" s="1"/>
  <c r="F8" i="21"/>
  <c r="O8" i="22" s="1"/>
  <c r="A4" i="21"/>
  <c r="A4" i="22" s="1"/>
  <c r="B40" l="1"/>
  <c r="E40"/>
  <c r="K46" s="1"/>
  <c r="N46" s="1"/>
  <c r="B44"/>
  <c r="E44"/>
  <c r="K47" s="1"/>
  <c r="K27"/>
  <c r="K26"/>
  <c r="N26" s="1"/>
  <c r="N17"/>
  <c r="B39"/>
  <c r="E38"/>
  <c r="H39" s="1"/>
  <c r="K41" s="1"/>
  <c r="G17" i="21"/>
  <c r="R10" i="22" s="1"/>
  <c r="R16" s="1"/>
  <c r="E20" i="21"/>
  <c r="E28"/>
  <c r="E32"/>
  <c r="E36"/>
  <c r="J59" i="20" l="1"/>
  <c r="J57"/>
  <c r="B24"/>
  <c r="E23" s="1"/>
  <c r="B23"/>
  <c r="B22"/>
  <c r="B21"/>
  <c r="E21" s="1"/>
  <c r="B20"/>
  <c r="E19" s="1"/>
  <c r="B41" s="1"/>
  <c r="E40" s="1"/>
  <c r="B19"/>
  <c r="B18"/>
  <c r="B17"/>
  <c r="E17" s="1"/>
  <c r="B16"/>
  <c r="E15" s="1"/>
  <c r="B39" s="1"/>
  <c r="E38" s="1"/>
  <c r="B15"/>
  <c r="B14"/>
  <c r="B13"/>
  <c r="E13" s="1"/>
  <c r="B12"/>
  <c r="E11" s="1"/>
  <c r="B37" s="1"/>
  <c r="E36" s="1"/>
  <c r="B11"/>
  <c r="B10"/>
  <c r="B9"/>
  <c r="E9" s="1"/>
  <c r="O7"/>
  <c r="K7"/>
  <c r="C7"/>
  <c r="A4"/>
  <c r="B42" l="1"/>
  <c r="E42" s="1"/>
  <c r="B36"/>
  <c r="H10"/>
  <c r="B38"/>
  <c r="H14"/>
  <c r="B29" s="1"/>
  <c r="E28" s="1"/>
  <c r="B40"/>
  <c r="H18"/>
  <c r="H41"/>
  <c r="B46" s="1"/>
  <c r="E45" s="1"/>
  <c r="B48"/>
  <c r="H37"/>
  <c r="B43"/>
  <c r="B51" s="1"/>
  <c r="H22"/>
  <c r="B31" s="1"/>
  <c r="B49"/>
  <c r="E48" s="1"/>
  <c r="B50"/>
  <c r="E50" s="1"/>
  <c r="B45" l="1"/>
  <c r="K39"/>
  <c r="K20"/>
  <c r="H26" s="1"/>
  <c r="K25" s="1"/>
  <c r="B30"/>
  <c r="E30" s="1"/>
  <c r="K12"/>
  <c r="B28"/>
  <c r="B53"/>
  <c r="H49"/>
  <c r="B54"/>
  <c r="E53" s="1"/>
  <c r="B33"/>
  <c r="H29" l="1"/>
  <c r="B34"/>
  <c r="H25"/>
  <c r="N16"/>
  <c r="K50" i="19" l="1"/>
  <c r="C8"/>
  <c r="G51" i="18"/>
  <c r="K52" i="19" s="1"/>
  <c r="G49" i="18"/>
  <c r="C43"/>
  <c r="E42" s="1"/>
  <c r="G41" s="1"/>
  <c r="I39" s="1"/>
  <c r="C46" s="1"/>
  <c r="C42"/>
  <c r="B25" i="19" s="1"/>
  <c r="B35" s="1"/>
  <c r="C41" i="18"/>
  <c r="B24" i="19" s="1"/>
  <c r="E24" s="1"/>
  <c r="R33" s="1"/>
  <c r="U32" s="1"/>
  <c r="X31" s="1"/>
  <c r="C40" i="18"/>
  <c r="E40" s="1"/>
  <c r="B45" i="19" s="1"/>
  <c r="R23" s="1"/>
  <c r="R27" s="1"/>
  <c r="U26" s="1"/>
  <c r="C39" i="18"/>
  <c r="E38" s="1"/>
  <c r="B44" i="19" s="1"/>
  <c r="E44" s="1"/>
  <c r="H43" s="1"/>
  <c r="C38" i="18"/>
  <c r="B23" i="19" s="1"/>
  <c r="B34" s="1"/>
  <c r="E34" s="1"/>
  <c r="K36" s="1"/>
  <c r="C37" i="18"/>
  <c r="B22" i="19" s="1"/>
  <c r="E22" s="1"/>
  <c r="H23" s="1"/>
  <c r="C36" i="18"/>
  <c r="E36" s="1"/>
  <c r="G37" s="1"/>
  <c r="R13" i="19" s="1"/>
  <c r="R17" s="1"/>
  <c r="U16" s="1"/>
  <c r="C35" i="18"/>
  <c r="E34" s="1"/>
  <c r="G33" s="1"/>
  <c r="I31" s="1"/>
  <c r="K35" s="1"/>
  <c r="C34"/>
  <c r="B21" i="19" s="1"/>
  <c r="B33" s="1"/>
  <c r="E32" s="1"/>
  <c r="H33" s="1"/>
  <c r="K31" s="1"/>
  <c r="C33" i="18"/>
  <c r="B20" i="19" s="1"/>
  <c r="E20" s="1"/>
  <c r="R32" s="1"/>
  <c r="R37" s="1"/>
  <c r="U36" s="1"/>
  <c r="C32" i="18"/>
  <c r="E32" s="1"/>
  <c r="B43" i="19" s="1"/>
  <c r="E42" s="1"/>
  <c r="K47" s="1"/>
  <c r="N46" s="1"/>
  <c r="C31" i="18"/>
  <c r="B19" i="19" s="1"/>
  <c r="E18" s="1"/>
  <c r="H19" s="1"/>
  <c r="K21" s="1"/>
  <c r="C30" i="18"/>
  <c r="E30" s="1"/>
  <c r="B42" i="19" s="1"/>
  <c r="R22" s="1"/>
  <c r="U22" s="1"/>
  <c r="C29" i="18"/>
  <c r="B18" i="19" s="1"/>
  <c r="B32" s="1"/>
  <c r="C28" i="18"/>
  <c r="E28" s="1"/>
  <c r="G29" s="1"/>
  <c r="R12" i="19" s="1"/>
  <c r="U12" s="1"/>
  <c r="X11" s="1"/>
  <c r="C27" i="18"/>
  <c r="E26" s="1"/>
  <c r="G25" s="1"/>
  <c r="I23" s="1"/>
  <c r="C45" s="1"/>
  <c r="E45" s="1"/>
  <c r="C26"/>
  <c r="B17" i="19" s="1"/>
  <c r="B31" s="1"/>
  <c r="C25" i="18"/>
  <c r="B16" i="19" s="1"/>
  <c r="E16" s="1"/>
  <c r="H15" s="1"/>
  <c r="C24" i="18"/>
  <c r="E24" s="1"/>
  <c r="B41" i="19" s="1"/>
  <c r="E40" s="1"/>
  <c r="H39" s="1"/>
  <c r="K41" s="1"/>
  <c r="C23" i="18"/>
  <c r="E22" s="1"/>
  <c r="B40" i="19" s="1"/>
  <c r="R21" s="1"/>
  <c r="U20" s="1"/>
  <c r="X21" s="1"/>
  <c r="C22" i="18"/>
  <c r="B15" i="19" s="1"/>
  <c r="E14" s="1"/>
  <c r="R31" s="1"/>
  <c r="U30" s="1"/>
  <c r="C21" i="18"/>
  <c r="B14" i="19" s="1"/>
  <c r="B30" s="1"/>
  <c r="E30" s="1"/>
  <c r="K35" s="1"/>
  <c r="N35" s="1"/>
  <c r="C20" i="18"/>
  <c r="E20" s="1"/>
  <c r="G21" s="1"/>
  <c r="R11" i="19" s="1"/>
  <c r="U10" s="1"/>
  <c r="C19" i="18"/>
  <c r="E18" s="1"/>
  <c r="B39" i="19" s="1"/>
  <c r="E38" s="1"/>
  <c r="K46" s="1"/>
  <c r="C18" i="18"/>
  <c r="B13" i="19" s="1"/>
  <c r="E12" s="1"/>
  <c r="R30" s="1"/>
  <c r="R36" s="1"/>
  <c r="C17" i="18"/>
  <c r="B12" i="19" s="1"/>
  <c r="B29" s="1"/>
  <c r="E28" s="1"/>
  <c r="H29" s="1"/>
  <c r="C16" i="18"/>
  <c r="E16" s="1"/>
  <c r="G17" s="1"/>
  <c r="R10" i="19" s="1"/>
  <c r="R16" s="1"/>
  <c r="C15" i="18"/>
  <c r="E14" s="1"/>
  <c r="B38" i="19" s="1"/>
  <c r="R20" s="1"/>
  <c r="R26" s="1"/>
  <c r="C14" i="18"/>
  <c r="B11" i="19" s="1"/>
  <c r="E10" s="1"/>
  <c r="H11" s="1"/>
  <c r="K13" s="1"/>
  <c r="K26" s="1"/>
  <c r="N26" s="1"/>
  <c r="C13" i="18"/>
  <c r="B10" i="19" s="1"/>
  <c r="B28" s="1"/>
  <c r="C12" i="18"/>
  <c r="E12" s="1"/>
  <c r="G13" s="1"/>
  <c r="I15" s="1"/>
  <c r="K19" s="1"/>
  <c r="K27" s="1"/>
  <c r="J8"/>
  <c r="Y8" i="19" s="1"/>
  <c r="F8" i="18"/>
  <c r="O8" i="19" s="1"/>
  <c r="A4" i="18"/>
  <c r="A4" i="19" s="1"/>
  <c r="K27" l="1"/>
  <c r="N17"/>
  <c r="J59" i="17" l="1"/>
  <c r="J57"/>
  <c r="B24"/>
  <c r="E23" s="1"/>
  <c r="B23"/>
  <c r="B22"/>
  <c r="B21"/>
  <c r="E21" s="1"/>
  <c r="B42" s="1"/>
  <c r="E42" s="1"/>
  <c r="B20"/>
  <c r="E19" s="1"/>
  <c r="B19"/>
  <c r="B18"/>
  <c r="B17"/>
  <c r="E17" s="1"/>
  <c r="B16"/>
  <c r="E15" s="1"/>
  <c r="B15"/>
  <c r="B14"/>
  <c r="B13"/>
  <c r="E13" s="1"/>
  <c r="B38" s="1"/>
  <c r="E38" s="1"/>
  <c r="B12"/>
  <c r="E11" s="1"/>
  <c r="B11"/>
  <c r="B10"/>
  <c r="B9"/>
  <c r="E9" s="1"/>
  <c r="O7"/>
  <c r="K7"/>
  <c r="C7"/>
  <c r="A4"/>
  <c r="B37" l="1"/>
  <c r="E36" s="1"/>
  <c r="B41"/>
  <c r="E40" s="1"/>
  <c r="B36"/>
  <c r="K12"/>
  <c r="H10"/>
  <c r="B28" s="1"/>
  <c r="E28" s="1"/>
  <c r="H18"/>
  <c r="B30" s="1"/>
  <c r="B40"/>
  <c r="H41"/>
  <c r="B46" s="1"/>
  <c r="E45" s="1"/>
  <c r="H37"/>
  <c r="B48"/>
  <c r="H14"/>
  <c r="B29" s="1"/>
  <c r="B39"/>
  <c r="B49" s="1"/>
  <c r="E48" s="1"/>
  <c r="H22"/>
  <c r="B43"/>
  <c r="B51" s="1"/>
  <c r="B50"/>
  <c r="E50" s="1"/>
  <c r="B53" l="1"/>
  <c r="H49"/>
  <c r="K20"/>
  <c r="H26" s="1"/>
  <c r="K25" s="1"/>
  <c r="B31"/>
  <c r="E30" s="1"/>
  <c r="B34" s="1"/>
  <c r="B45"/>
  <c r="K39"/>
  <c r="H25"/>
  <c r="N16"/>
  <c r="B33"/>
  <c r="E33" s="1"/>
  <c r="H29"/>
  <c r="B54"/>
  <c r="E53" s="1"/>
  <c r="J59" i="16" l="1"/>
  <c r="J57"/>
  <c r="B24"/>
  <c r="E23" s="1"/>
  <c r="B43" s="1"/>
  <c r="B23"/>
  <c r="B22"/>
  <c r="B21"/>
  <c r="E21" s="1"/>
  <c r="B20"/>
  <c r="E19" s="1"/>
  <c r="B41" s="1"/>
  <c r="E40" s="1"/>
  <c r="B19"/>
  <c r="B18"/>
  <c r="B17"/>
  <c r="E17" s="1"/>
  <c r="B16"/>
  <c r="E15" s="1"/>
  <c r="B15"/>
  <c r="B14"/>
  <c r="B13"/>
  <c r="E13" s="1"/>
  <c r="B12"/>
  <c r="E11" s="1"/>
  <c r="B37" s="1"/>
  <c r="E36" s="1"/>
  <c r="B11"/>
  <c r="B10"/>
  <c r="B9"/>
  <c r="E9" s="1"/>
  <c r="O7"/>
  <c r="K7"/>
  <c r="C7"/>
  <c r="A4"/>
  <c r="B38" l="1"/>
  <c r="H10"/>
  <c r="B28" s="1"/>
  <c r="B36"/>
  <c r="H18"/>
  <c r="B30" s="1"/>
  <c r="E30" s="1"/>
  <c r="B40"/>
  <c r="B50" s="1"/>
  <c r="H22"/>
  <c r="B42"/>
  <c r="E42" s="1"/>
  <c r="H37"/>
  <c r="B48"/>
  <c r="H14"/>
  <c r="B39"/>
  <c r="E38" s="1"/>
  <c r="B49" s="1"/>
  <c r="E48" s="1"/>
  <c r="B53" s="1"/>
  <c r="H41" l="1"/>
  <c r="B51"/>
  <c r="E50" s="1"/>
  <c r="B29"/>
  <c r="E28" s="1"/>
  <c r="B33" s="1"/>
  <c r="E33" s="1"/>
  <c r="K12"/>
  <c r="H25" s="1"/>
  <c r="K20"/>
  <c r="B31"/>
  <c r="B34" s="1"/>
  <c r="H29"/>
  <c r="B45"/>
  <c r="B54" l="1"/>
  <c r="E53" s="1"/>
  <c r="H49"/>
  <c r="H26"/>
  <c r="K25" s="1"/>
  <c r="N16"/>
  <c r="B46"/>
  <c r="E45" s="1"/>
  <c r="K39"/>
  <c r="J59" i="15" l="1"/>
  <c r="J57"/>
  <c r="B24"/>
  <c r="E23" s="1"/>
  <c r="B23"/>
  <c r="B22"/>
  <c r="B21"/>
  <c r="E21" s="1"/>
  <c r="B42" s="1"/>
  <c r="E42" s="1"/>
  <c r="B20"/>
  <c r="E19" s="1"/>
  <c r="B19"/>
  <c r="B18"/>
  <c r="B17"/>
  <c r="E17" s="1"/>
  <c r="B40" s="1"/>
  <c r="B16"/>
  <c r="E15" s="1"/>
  <c r="B15"/>
  <c r="B14"/>
  <c r="B13"/>
  <c r="E13" s="1"/>
  <c r="B38" s="1"/>
  <c r="B12"/>
  <c r="B11"/>
  <c r="E11" s="1"/>
  <c r="B37" s="1"/>
  <c r="E36" s="1"/>
  <c r="B10"/>
  <c r="B9"/>
  <c r="E9" s="1"/>
  <c r="O7"/>
  <c r="K7"/>
  <c r="C7"/>
  <c r="A4"/>
  <c r="B36" l="1"/>
  <c r="H10"/>
  <c r="B48"/>
  <c r="H37"/>
  <c r="H41"/>
  <c r="B39"/>
  <c r="E38" s="1"/>
  <c r="B49" s="1"/>
  <c r="E48" s="1"/>
  <c r="H14"/>
  <c r="B29" s="1"/>
  <c r="E28" s="1"/>
  <c r="B41"/>
  <c r="E40" s="1"/>
  <c r="B50" s="1"/>
  <c r="E50" s="1"/>
  <c r="H18"/>
  <c r="B30" s="1"/>
  <c r="E30" s="1"/>
  <c r="B43"/>
  <c r="B51" s="1"/>
  <c r="H22"/>
  <c r="B46" l="1"/>
  <c r="E45" s="1"/>
  <c r="B31"/>
  <c r="K20"/>
  <c r="B34"/>
  <c r="E33" s="1"/>
  <c r="H29"/>
  <c r="B45"/>
  <c r="K39"/>
  <c r="B28"/>
  <c r="K12"/>
  <c r="H25" s="1"/>
  <c r="B53"/>
  <c r="H49"/>
  <c r="B33"/>
  <c r="B54"/>
  <c r="E53" s="1"/>
  <c r="H26" l="1"/>
  <c r="K25" s="1"/>
  <c r="N16"/>
  <c r="F6" i="1" l="1"/>
  <c r="A3"/>
  <c r="F6" i="14"/>
  <c r="C3"/>
</calcChain>
</file>

<file path=xl/sharedStrings.xml><?xml version="1.0" encoding="utf-8"?>
<sst xmlns="http://schemas.openxmlformats.org/spreadsheetml/2006/main" count="682" uniqueCount="315">
  <si>
    <t>Главный секретарь</t>
  </si>
  <si>
    <t>Главный судья</t>
  </si>
  <si>
    <t>15-е место</t>
  </si>
  <si>
    <t>13-е место</t>
  </si>
  <si>
    <t>21:0; 21:0</t>
  </si>
  <si>
    <t>11-е место</t>
  </si>
  <si>
    <t>9-е место</t>
  </si>
  <si>
    <t>21:16; 21:17</t>
  </si>
  <si>
    <t>21:17; 21:17</t>
  </si>
  <si>
    <t>7-е место</t>
  </si>
  <si>
    <t>5-е место</t>
  </si>
  <si>
    <t>21:13; 21:16</t>
  </si>
  <si>
    <t>3-е место</t>
  </si>
  <si>
    <t>21:7; 21:7</t>
  </si>
  <si>
    <t>21:17; 21:13</t>
  </si>
  <si>
    <t>21:14; 21:14</t>
  </si>
  <si>
    <t>1-е место</t>
  </si>
  <si>
    <t>Категория</t>
  </si>
  <si>
    <t>Сроки проведения</t>
  </si>
  <si>
    <t>Город</t>
  </si>
  <si>
    <t>(название турнира)</t>
  </si>
  <si>
    <t>на 16 участников</t>
  </si>
  <si>
    <t xml:space="preserve">турнира проводимого по усовершенствованной олимпийской системе </t>
  </si>
  <si>
    <t>ТАБЛИЦА</t>
  </si>
  <si>
    <t>21:12; 21:12</t>
  </si>
  <si>
    <t>21:17; 21:19</t>
  </si>
  <si>
    <t>21:16; 21:14</t>
  </si>
  <si>
    <t>21:11; 21:5</t>
  </si>
  <si>
    <t>21:6; 21:5</t>
  </si>
  <si>
    <t>21:11; 21:12</t>
  </si>
  <si>
    <t>21:14; 21:13</t>
  </si>
  <si>
    <t>21:12; 21:15</t>
  </si>
  <si>
    <t>21:2; 21:3</t>
  </si>
  <si>
    <t>21:17; 21:15</t>
  </si>
  <si>
    <t>21:11; 21:6</t>
  </si>
  <si>
    <t>21:9; 21:14</t>
  </si>
  <si>
    <t>21:9;21:13</t>
  </si>
  <si>
    <t>21:9; 21:7</t>
  </si>
  <si>
    <t>21:11; 21:10</t>
  </si>
  <si>
    <t>21:12; 21:7</t>
  </si>
  <si>
    <t>21:16; 21:18</t>
  </si>
  <si>
    <t>ОСНОВНОГО ЛИЧНОГО ТУРНИРА</t>
  </si>
  <si>
    <t xml:space="preserve"> на 32 участника</t>
  </si>
  <si>
    <t xml:space="preserve">                проводимого по усовершенствованной олимпийской системе </t>
  </si>
  <si>
    <t>Кемерово</t>
  </si>
  <si>
    <t>Статус игрока</t>
  </si>
  <si>
    <t>№№ строк</t>
  </si>
  <si>
    <t>Фамилия И.О. игрока</t>
  </si>
  <si>
    <t>1/8</t>
  </si>
  <si>
    <t>1/4</t>
  </si>
  <si>
    <t>1/2</t>
  </si>
  <si>
    <t>Финал</t>
  </si>
  <si>
    <t>финала</t>
  </si>
  <si>
    <t>21:11;21:12</t>
  </si>
  <si>
    <t xml:space="preserve"> </t>
  </si>
  <si>
    <t>21:6; 21:3</t>
  </si>
  <si>
    <t>21:11; 21:17</t>
  </si>
  <si>
    <t>21:12; 21:17</t>
  </si>
  <si>
    <t>21:8; 21:11</t>
  </si>
  <si>
    <t>21:7; 21:4</t>
  </si>
  <si>
    <t>ДОПОЛНИТЕЛЬНОГО ЛИЧНОГО ТУРНИРА</t>
  </si>
  <si>
    <t>на 32 участника</t>
  </si>
  <si>
    <t xml:space="preserve">проводимого по усовершенствованной олимпийской системе </t>
  </si>
  <si>
    <t>21:13; 21:9</t>
  </si>
  <si>
    <t>21:11; 21:9</t>
  </si>
  <si>
    <t>21:13; 21:13</t>
  </si>
  <si>
    <t>17-е место</t>
  </si>
  <si>
    <t>19-е место</t>
  </si>
  <si>
    <t>25-е место</t>
  </si>
  <si>
    <t>21-е место</t>
  </si>
  <si>
    <t>21:19; 21:18</t>
  </si>
  <si>
    <t>27-е место</t>
  </si>
  <si>
    <t>23-е место</t>
  </si>
  <si>
    <t>29-е место</t>
  </si>
  <si>
    <t>31-е место</t>
  </si>
  <si>
    <t>ФИ участника</t>
  </si>
  <si>
    <t>Год рождения</t>
  </si>
  <si>
    <t>Томск</t>
  </si>
  <si>
    <t>Баканов Максим</t>
  </si>
  <si>
    <t>Баканова Юлия</t>
  </si>
  <si>
    <t>Березина Дарья</t>
  </si>
  <si>
    <t>Новокузнецк</t>
  </si>
  <si>
    <t>Гарченко Александр</t>
  </si>
  <si>
    <t>Гасперская Кристина</t>
  </si>
  <si>
    <t>Демин Владимир</t>
  </si>
  <si>
    <t>Добрынин Роман</t>
  </si>
  <si>
    <t>Добрынина Ксения</t>
  </si>
  <si>
    <t>Доценко Елена</t>
  </si>
  <si>
    <t>Дуничев Николай</t>
  </si>
  <si>
    <t>Егоров Дмитрий</t>
  </si>
  <si>
    <t>Ермаков Иван</t>
  </si>
  <si>
    <t>Ефимова Ксения</t>
  </si>
  <si>
    <t>Иванов Сергей</t>
  </si>
  <si>
    <t>Иванова Мария</t>
  </si>
  <si>
    <t>Кадошникова Диана</t>
  </si>
  <si>
    <t>Калыбек Азамат</t>
  </si>
  <si>
    <t>Кириллова Валерия</t>
  </si>
  <si>
    <t>Кирюхина Анжелика</t>
  </si>
  <si>
    <t>Клинов Вячеслав</t>
  </si>
  <si>
    <t>Клинова Евгения</t>
  </si>
  <si>
    <t>Кобзева Ольга</t>
  </si>
  <si>
    <t>Колбина Анастасия</t>
  </si>
  <si>
    <t>Новосибирск</t>
  </si>
  <si>
    <t>Коцарь Юрий</t>
  </si>
  <si>
    <t>Кылбелбеу Бакдаулет</t>
  </si>
  <si>
    <t>Ма Динь Туан</t>
  </si>
  <si>
    <t>Минаева Анна</t>
  </si>
  <si>
    <t>Модзелевский Дмитрий</t>
  </si>
  <si>
    <t>Мякушко Никита</t>
  </si>
  <si>
    <t>Никулина Лариса</t>
  </si>
  <si>
    <t>Паневина Мария</t>
  </si>
  <si>
    <t>Понамарев Дмитрий</t>
  </si>
  <si>
    <t>Ратников Николай</t>
  </si>
  <si>
    <t>Ратников Сергей</t>
  </si>
  <si>
    <t>Румянцев Арсений</t>
  </si>
  <si>
    <t>Салмаханов Тимур</t>
  </si>
  <si>
    <t>Сатилханов Шухрат</t>
  </si>
  <si>
    <t>Секлецова Анна</t>
  </si>
  <si>
    <t>Соколов Виталий</t>
  </si>
  <si>
    <t>Фролова Юлия</t>
  </si>
  <si>
    <t>Хлыстун Ярослава</t>
  </si>
  <si>
    <t>Худойкулов Шахзод</t>
  </si>
  <si>
    <t>№ п.п.</t>
  </si>
  <si>
    <t>Список участников</t>
  </si>
  <si>
    <t>Спортивный разряд</t>
  </si>
  <si>
    <t>Примечание</t>
  </si>
  <si>
    <t>УПРАВЛЕНИЕ КУЛЬТУРЫ, СПОРТА И МОЛОДЕЖНОЙ ПОЛИТИКИ</t>
  </si>
  <si>
    <t>АДМИНИСТРАЦИИ Г. КЕМЕРОВО</t>
  </si>
  <si>
    <t>ОБЩЕСТВЕННАЯ ОРГАНИЗАЦИЯ</t>
  </si>
  <si>
    <t>"ФЕДЕРАЦИЯ БАДМИНТОНА ГОРОДА КЕМЕРОВО"</t>
  </si>
  <si>
    <t>г. Кемерово</t>
  </si>
  <si>
    <t>Список судей</t>
  </si>
  <si>
    <t>№ п/п</t>
  </si>
  <si>
    <t>Фамилия, имя и отчество судьи (полностью)</t>
  </si>
  <si>
    <t>Судейская категория</t>
  </si>
  <si>
    <t>Должность                на турнире</t>
  </si>
  <si>
    <t>Оценка</t>
  </si>
  <si>
    <t>Баканов Максим Владимирович</t>
  </si>
  <si>
    <t>II</t>
  </si>
  <si>
    <t>хорошо</t>
  </si>
  <si>
    <t>III</t>
  </si>
  <si>
    <t>Гл. секретарь</t>
  </si>
  <si>
    <t>М.В. Баканов</t>
  </si>
  <si>
    <t>Левкова Татьяна Олеговна</t>
  </si>
  <si>
    <t>I</t>
  </si>
  <si>
    <t>б/р</t>
  </si>
  <si>
    <t>ФГБОУ ВО "КЕМЕРОВСКИЙ ГОСУДАРСТВЕННЫЙ УНИВЕРСИТЕТ"</t>
  </si>
  <si>
    <t xml:space="preserve"> "Кубок КемГУ"</t>
  </si>
  <si>
    <t>XIII открытый городской турнир по бадминтону</t>
  </si>
  <si>
    <t>17 - 19 января 2020 г.</t>
  </si>
  <si>
    <t>21:14; 21:5</t>
  </si>
  <si>
    <t>21:13; 23:21</t>
  </si>
  <si>
    <t>21:15; 21:13</t>
  </si>
  <si>
    <t>21:13; 17:21; 21:14</t>
  </si>
  <si>
    <t>21:8; 18:21; 21:10</t>
  </si>
  <si>
    <t>21:14; 16:21; 21:7</t>
  </si>
  <si>
    <t>21:9; 21:5</t>
  </si>
  <si>
    <t>21:11; 21:11</t>
  </si>
  <si>
    <t>21:14; 21:11</t>
  </si>
  <si>
    <t>21:9; 21:16</t>
  </si>
  <si>
    <t>19:21; 21:13; 21:13</t>
  </si>
  <si>
    <t>21:9: 21:8</t>
  </si>
  <si>
    <t>21:15; 21:8</t>
  </si>
  <si>
    <t>21:8; 21:4</t>
  </si>
  <si>
    <t>21:19; 21:14</t>
  </si>
  <si>
    <t>21:6; 21:7</t>
  </si>
  <si>
    <t>21:10; 21:12</t>
  </si>
  <si>
    <t>21:13; 21:12</t>
  </si>
  <si>
    <t>21:16; 20:22; 21:15</t>
  </si>
  <si>
    <t>23:21; 21:18</t>
  </si>
  <si>
    <t>21:6; 21:10</t>
  </si>
  <si>
    <t>21:16; 21:4</t>
  </si>
  <si>
    <t>21:15; 21:15</t>
  </si>
  <si>
    <t>21:17; 21:18</t>
  </si>
  <si>
    <t>19:21; 21:12; 21:11</t>
  </si>
  <si>
    <t>21:17; 26:24</t>
  </si>
  <si>
    <t>21:10; 21:8</t>
  </si>
  <si>
    <t>21:15; 21:16</t>
  </si>
  <si>
    <t>21:14; 21:12</t>
  </si>
  <si>
    <t>21:19; 21:8</t>
  </si>
  <si>
    <t>21:10; 21:7</t>
  </si>
  <si>
    <t>21:17; 22:20</t>
  </si>
  <si>
    <t>21:10; 12:21; 21:15</t>
  </si>
  <si>
    <t>21:4; 21:8</t>
  </si>
  <si>
    <t>11:21; 21:16; 21:14</t>
  </si>
  <si>
    <t>22:20 21:11</t>
  </si>
  <si>
    <t>21:8; 21:18</t>
  </si>
  <si>
    <t>21:13; 21:19</t>
  </si>
  <si>
    <t>21:14; 21:16</t>
  </si>
  <si>
    <t>21:14; 21:18</t>
  </si>
  <si>
    <t>21:10; 24:22</t>
  </si>
  <si>
    <t>21:8; 21:12</t>
  </si>
  <si>
    <t>13:21; 21:16: 21:18</t>
  </si>
  <si>
    <t>21:8; 21:8</t>
  </si>
  <si>
    <t>21:14; 21:15</t>
  </si>
  <si>
    <t>21:5; 21:9</t>
  </si>
  <si>
    <t>21:4; 18:21; 21:7</t>
  </si>
  <si>
    <t>21:16; 22:20</t>
  </si>
  <si>
    <t>21:6; 21:12</t>
  </si>
  <si>
    <t>21:19; 21:9</t>
  </si>
  <si>
    <t>21:13; 21:15</t>
  </si>
  <si>
    <t>21:18; 21:5</t>
  </si>
  <si>
    <t>21:15; 15:21; 21:14</t>
  </si>
  <si>
    <t>21:8; 21:14</t>
  </si>
  <si>
    <t>21:12; 21:4</t>
  </si>
  <si>
    <t>21:12: 21:9</t>
  </si>
  <si>
    <t>21:15; 21:17</t>
  </si>
  <si>
    <t>21:13; 22:24; 21:16</t>
  </si>
  <si>
    <t>21:9; 21:8</t>
  </si>
  <si>
    <t>21:17; 11:21; 21:17</t>
  </si>
  <si>
    <t>21:14; 23:21</t>
  </si>
  <si>
    <t>21:9; 21:15</t>
  </si>
  <si>
    <t>21:15; 21:19</t>
  </si>
  <si>
    <t>21:14; 10:21; 21:14</t>
  </si>
  <si>
    <t>21:19; 9:21; 21:18</t>
  </si>
  <si>
    <t>21:9; 21:19</t>
  </si>
  <si>
    <t>21:9; 19:21; 21:16</t>
  </si>
  <si>
    <t>21:10; 15:21; 21:12</t>
  </si>
  <si>
    <t>21:10; 19:21; 21:13</t>
  </si>
  <si>
    <t>13:21; 21:13; 21:14</t>
  </si>
  <si>
    <t>21:11; 13:21; 21:18</t>
  </si>
  <si>
    <t>21:14; 17:21; 21:14</t>
  </si>
  <si>
    <t>21:12; 17:21; 21:7</t>
  </si>
  <si>
    <t>21:15; 23:21</t>
  </si>
  <si>
    <t>23:21; 16:21; 21:17</t>
  </si>
  <si>
    <t>21:19; 21:13</t>
  </si>
  <si>
    <t>21:10; 17:21; 24:22</t>
  </si>
  <si>
    <t>21:9; 21:13</t>
  </si>
  <si>
    <t>17:21; 21:16; 21:13</t>
  </si>
  <si>
    <t>21:9; 21:17</t>
  </si>
  <si>
    <t>21:18; 21:17</t>
  </si>
  <si>
    <t>21:2; 21:11</t>
  </si>
  <si>
    <t>21:10; 21:10</t>
  </si>
  <si>
    <t>21:10; 21:5</t>
  </si>
  <si>
    <t>21:16; 21:13</t>
  </si>
  <si>
    <t>21:10; 21:11</t>
  </si>
  <si>
    <t>21:5; 21:1</t>
  </si>
  <si>
    <t>21:8; 21:9</t>
  </si>
  <si>
    <t>21:12; 21:10</t>
  </si>
  <si>
    <t>21:15;15:21;21:13</t>
  </si>
  <si>
    <t>21:17; 17:21; 21:15</t>
  </si>
  <si>
    <t>21:9; 21:6</t>
  </si>
  <si>
    <t>21:18; 19:21; 21:15</t>
  </si>
  <si>
    <t>21:18;21:10</t>
  </si>
  <si>
    <t>21:7; 21:5</t>
  </si>
  <si>
    <t>21:19; 23:21</t>
  </si>
  <si>
    <t>16:21; 21:16; 21:17</t>
  </si>
  <si>
    <t>21:5; 21:16</t>
  </si>
  <si>
    <t>21:14;21:19</t>
  </si>
  <si>
    <t>21:9; 21:3</t>
  </si>
  <si>
    <t>22:20; 21:15</t>
  </si>
  <si>
    <t>18:21; 22:20; 21:19</t>
  </si>
  <si>
    <t>21:14; 18:21; 21:14</t>
  </si>
  <si>
    <t>17:21; 21:13; 21:15</t>
  </si>
  <si>
    <t>21:7; 13; 21; 21:18</t>
  </si>
  <si>
    <t>21:18; 21:16</t>
  </si>
  <si>
    <t>21:18; 22:14; 21:7</t>
  </si>
  <si>
    <t>21:7; 21:1</t>
  </si>
  <si>
    <t>21:8; 21:13</t>
  </si>
  <si>
    <t>21:13; 21:18</t>
  </si>
  <si>
    <t>21:9;21:11</t>
  </si>
  <si>
    <t>21:12;21:15</t>
  </si>
  <si>
    <t>21:11; 21:14</t>
  </si>
  <si>
    <t>21:8;21:9</t>
  </si>
  <si>
    <t>12:21; 21:8; 21:19</t>
  </si>
  <si>
    <t>21:15; 21:9</t>
  </si>
  <si>
    <t>21:15; 21:12</t>
  </si>
  <si>
    <t>18:21; 21:19; 21:0</t>
  </si>
  <si>
    <t>28:26; 21:13</t>
  </si>
  <si>
    <t>21:6; 21:6</t>
  </si>
  <si>
    <t>21:16; 21:9</t>
  </si>
  <si>
    <t>21:8; 18:21; 21:19</t>
  </si>
  <si>
    <t>Мирзахметов Холя</t>
  </si>
  <si>
    <t>Курилов Денис</t>
  </si>
  <si>
    <t>Ефимов Юрий</t>
  </si>
  <si>
    <t>Михеев Михаил</t>
  </si>
  <si>
    <t>Черепанов Алексей</t>
  </si>
  <si>
    <t>Кольцов Егор</t>
  </si>
  <si>
    <t>Молдабек Олжас</t>
  </si>
  <si>
    <t>Баканов Алексей</t>
  </si>
  <si>
    <t>Тореханов Эльмурат</t>
  </si>
  <si>
    <t>Азизов Хикмат</t>
  </si>
  <si>
    <t>Кенн Петр</t>
  </si>
  <si>
    <t>Ряттель Надежда</t>
  </si>
  <si>
    <t>Ахмадова Назимахон</t>
  </si>
  <si>
    <t>Солдатова Елизавета</t>
  </si>
  <si>
    <t>Гридина Эльвира</t>
  </si>
  <si>
    <t>Гайратова Жамила</t>
  </si>
  <si>
    <t>Куранцева Алена</t>
  </si>
  <si>
    <t>Крывда Светлана</t>
  </si>
  <si>
    <t>Тойченачева Светлана</t>
  </si>
  <si>
    <t>Михайлов Антон</t>
  </si>
  <si>
    <t>Мальцева Валентина</t>
  </si>
  <si>
    <t>Ларина Вероника</t>
  </si>
  <si>
    <t>Князькина Дарья</t>
  </si>
  <si>
    <t>Климачев Никита</t>
  </si>
  <si>
    <t>Кирюхин Кирилл</t>
  </si>
  <si>
    <t>Каюмов Ш.</t>
  </si>
  <si>
    <t>Иванова Светлана</t>
  </si>
  <si>
    <t>Глуховченко Святослав</t>
  </si>
  <si>
    <t>Абдалиев Б.</t>
  </si>
  <si>
    <t>Цигельников Данил</t>
  </si>
  <si>
    <t>Хомиченко Юрий</t>
  </si>
  <si>
    <t>Хлыстун Елена</t>
  </si>
  <si>
    <t>Трофимов Александр</t>
  </si>
  <si>
    <t>Смык Федор</t>
  </si>
  <si>
    <t>Рябчевский Глеб</t>
  </si>
  <si>
    <t>Прянишников Андрей</t>
  </si>
  <si>
    <t>Наталушко Денис</t>
  </si>
  <si>
    <t>Абдуллаев Ибрагим</t>
  </si>
  <si>
    <t>Иванов Сергей Викторович</t>
  </si>
  <si>
    <t>Кунгурцева Марина Дмитриевна</t>
  </si>
  <si>
    <t>Коцарь Юрий Анатольевич</t>
  </si>
  <si>
    <t>Ефимов Юрий Иванович</t>
  </si>
  <si>
    <t>судья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</si>
</sst>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8"/>
      <name val="Arial Cyr"/>
      <family val="2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8"/>
      <name val="Arial Cyr"/>
      <family val="2"/>
      <charset val="204"/>
    </font>
    <font>
      <sz val="10"/>
      <color theme="1"/>
      <name val="Arial Cyr"/>
      <charset val="204"/>
    </font>
    <font>
      <sz val="12"/>
      <name val="Times New Roman Cyr"/>
      <family val="1"/>
      <charset val="204"/>
    </font>
    <font>
      <sz val="8"/>
      <name val="Times New Roman Cyr"/>
      <family val="1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sz val="12"/>
      <name val="Tahoma"/>
      <family val="2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b/>
      <sz val="6"/>
      <name val="Arial Cyr"/>
      <family val="2"/>
      <charset val="204"/>
    </font>
    <font>
      <b/>
      <sz val="8"/>
      <name val="Arial Cyr"/>
      <charset val="204"/>
    </font>
    <font>
      <sz val="10"/>
      <name val="Calibri"/>
      <family val="2"/>
      <charset val="204"/>
      <scheme val="minor"/>
    </font>
    <font>
      <b/>
      <sz val="9"/>
      <name val="Arial Cyr"/>
      <family val="2"/>
      <charset val="204"/>
    </font>
    <font>
      <sz val="10"/>
      <name val="Times New Roman Cyr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u/>
      <sz val="10"/>
      <name val="Arial Cyr"/>
      <family val="2"/>
      <charset val="204"/>
    </font>
    <font>
      <sz val="9"/>
      <name val="Arial"/>
      <family val="2"/>
      <charset val="204"/>
    </font>
    <font>
      <sz val="9"/>
      <name val="Arial Cyr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Calibri"/>
      <family val="2"/>
      <charset val="204"/>
      <scheme val="minor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90">
    <xf numFmtId="0" fontId="0" fillId="0" borderId="0" xfId="0"/>
    <xf numFmtId="0" fontId="1" fillId="0" borderId="0" xfId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1" fillId="0" borderId="0" xfId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1" fillId="0" borderId="0" xfId="1" applyFont="1" applyAlignment="1">
      <alignment vertical="center"/>
    </xf>
    <xf numFmtId="0" fontId="3" fillId="0" borderId="0" xfId="1" applyFont="1" applyBorder="1" applyAlignment="1">
      <alignment vertical="center" wrapText="1"/>
    </xf>
    <xf numFmtId="0" fontId="3" fillId="0" borderId="0" xfId="1" applyFont="1" applyBorder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" fillId="0" borderId="0" xfId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10" fillId="0" borderId="0" xfId="1" applyFont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Font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1" fillId="0" borderId="0" xfId="1" applyFont="1" applyAlignment="1">
      <alignment vertical="center" wrapText="1"/>
    </xf>
    <xf numFmtId="0" fontId="1" fillId="0" borderId="10" xfId="1" applyFont="1" applyBorder="1" applyAlignment="1">
      <alignment vertical="center"/>
    </xf>
    <xf numFmtId="0" fontId="1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15" fillId="0" borderId="1" xfId="2" applyFont="1" applyBorder="1"/>
    <xf numFmtId="0" fontId="15" fillId="0" borderId="0" xfId="2" applyFont="1"/>
    <xf numFmtId="0" fontId="14" fillId="0" borderId="0" xfId="2" applyFont="1" applyFill="1" applyAlignment="1">
      <alignment horizontal="left"/>
    </xf>
    <xf numFmtId="0" fontId="1" fillId="0" borderId="0" xfId="1" applyFont="1" applyBorder="1" applyAlignment="1">
      <alignment vertical="center" wrapText="1"/>
    </xf>
    <xf numFmtId="0" fontId="1" fillId="0" borderId="7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3" fillId="0" borderId="0" xfId="1" applyFont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1" fillId="0" borderId="9" xfId="1" applyFont="1" applyFill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5" fillId="0" borderId="0" xfId="1" applyNumberFormat="1" applyFont="1" applyBorder="1" applyAlignment="1">
      <alignment horizontal="center" vertical="center" wrapText="1"/>
    </xf>
    <xf numFmtId="49" fontId="5" fillId="0" borderId="0" xfId="1" applyNumberFormat="1" applyFont="1" applyBorder="1" applyAlignment="1">
      <alignment vertical="center" wrapText="1"/>
    </xf>
    <xf numFmtId="49" fontId="3" fillId="0" borderId="0" xfId="1" applyNumberFormat="1" applyFont="1" applyBorder="1" applyAlignment="1">
      <alignment vertical="center" wrapText="1"/>
    </xf>
    <xf numFmtId="0" fontId="1" fillId="0" borderId="13" xfId="1" applyFont="1" applyFill="1" applyBorder="1" applyAlignment="1">
      <alignment horizontal="center"/>
    </xf>
    <xf numFmtId="0" fontId="5" fillId="0" borderId="13" xfId="1" applyFont="1" applyBorder="1" applyAlignment="1">
      <alignment horizontal="center" vertical="center" wrapText="1"/>
    </xf>
    <xf numFmtId="0" fontId="5" fillId="0" borderId="8" xfId="1" applyFont="1" applyBorder="1" applyAlignment="1">
      <alignment vertical="center" wrapText="1"/>
    </xf>
    <xf numFmtId="0" fontId="3" fillId="0" borderId="2" xfId="1" applyNumberFormat="1" applyFont="1" applyBorder="1" applyAlignment="1">
      <alignment horizontal="center" vertical="center" wrapText="1"/>
    </xf>
    <xf numFmtId="0" fontId="5" fillId="0" borderId="0" xfId="1" applyNumberFormat="1" applyFont="1" applyBorder="1" applyAlignment="1">
      <alignment horizontal="center" vertical="center" wrapText="1"/>
    </xf>
    <xf numFmtId="0" fontId="5" fillId="0" borderId="0" xfId="1" applyNumberFormat="1" applyFont="1" applyAlignment="1">
      <alignment vertical="center" wrapText="1"/>
    </xf>
    <xf numFmtId="0" fontId="3" fillId="0" borderId="0" xfId="1" applyNumberFormat="1" applyFont="1" applyBorder="1" applyAlignment="1">
      <alignment vertical="center" wrapText="1"/>
    </xf>
    <xf numFmtId="0" fontId="5" fillId="0" borderId="6" xfId="1" applyNumberFormat="1" applyFont="1" applyBorder="1" applyAlignment="1">
      <alignment horizontal="center" vertical="center" wrapText="1"/>
    </xf>
    <xf numFmtId="0" fontId="5" fillId="0" borderId="2" xfId="1" applyNumberFormat="1" applyFont="1" applyBorder="1" applyAlignment="1">
      <alignment vertical="center" wrapText="1"/>
    </xf>
    <xf numFmtId="0" fontId="5" fillId="0" borderId="5" xfId="1" applyNumberFormat="1" applyFont="1" applyBorder="1" applyAlignment="1">
      <alignment vertical="center" wrapText="1"/>
    </xf>
    <xf numFmtId="0" fontId="5" fillId="0" borderId="8" xfId="1" applyNumberFormat="1" applyFont="1" applyBorder="1" applyAlignment="1">
      <alignment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0" xfId="1" applyNumberFormat="1" applyFont="1" applyAlignment="1">
      <alignment horizontal="center" vertical="center" wrapText="1"/>
    </xf>
    <xf numFmtId="0" fontId="3" fillId="0" borderId="11" xfId="1" applyNumberFormat="1" applyFont="1" applyBorder="1" applyAlignment="1">
      <alignment horizontal="center" vertical="center" wrapText="1"/>
    </xf>
    <xf numFmtId="0" fontId="5" fillId="0" borderId="0" xfId="1" applyNumberFormat="1" applyFont="1" applyBorder="1" applyAlignment="1">
      <alignment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0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5" fillId="0" borderId="10" xfId="1" applyFont="1" applyBorder="1" applyAlignment="1">
      <alignment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5" fillId="0" borderId="0" xfId="1" applyNumberFormat="1" applyFont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vertical="center" wrapText="1"/>
    </xf>
    <xf numFmtId="0" fontId="3" fillId="0" borderId="0" xfId="1" applyNumberFormat="1" applyFont="1" applyAlignment="1">
      <alignment vertical="center" wrapText="1"/>
    </xf>
    <xf numFmtId="0" fontId="3" fillId="0" borderId="2" xfId="1" applyNumberFormat="1" applyFont="1" applyBorder="1" applyAlignment="1">
      <alignment horizontal="left" vertical="center" wrapText="1"/>
    </xf>
    <xf numFmtId="0" fontId="3" fillId="0" borderId="0" xfId="1" applyNumberFormat="1" applyFont="1" applyBorder="1" applyAlignment="1">
      <alignment horizontal="left" vertical="center" wrapText="1"/>
    </xf>
    <xf numFmtId="0" fontId="5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5" fillId="0" borderId="7" xfId="1" applyNumberFormat="1" applyFont="1" applyBorder="1" applyAlignment="1">
      <alignment vertical="center" wrapText="1"/>
    </xf>
    <xf numFmtId="0" fontId="5" fillId="0" borderId="0" xfId="1" applyNumberFormat="1" applyFont="1" applyAlignment="1">
      <alignment horizontal="left" vertical="center" wrapText="1"/>
    </xf>
    <xf numFmtId="0" fontId="13" fillId="0" borderId="0" xfId="1" applyNumberFormat="1" applyFont="1" applyBorder="1" applyAlignment="1">
      <alignment horizontal="left" vertical="center" wrapText="1"/>
    </xf>
    <xf numFmtId="0" fontId="20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NumberFormat="1" applyFont="1" applyAlignment="1">
      <alignment horizontal="left" vertical="center"/>
    </xf>
    <xf numFmtId="0" fontId="5" fillId="0" borderId="0" xfId="1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4" fillId="0" borderId="0" xfId="1" applyFont="1" applyAlignment="1">
      <alignment horizontal="centerContinuous"/>
    </xf>
    <xf numFmtId="0" fontId="1" fillId="0" borderId="0" xfId="1" applyAlignment="1">
      <alignment horizontal="centerContinuous"/>
    </xf>
    <xf numFmtId="0" fontId="1" fillId="0" borderId="0" xfId="1"/>
    <xf numFmtId="0" fontId="24" fillId="0" borderId="0" xfId="1" applyFont="1" applyAlignment="1">
      <alignment horizontal="left"/>
    </xf>
    <xf numFmtId="0" fontId="25" fillId="0" borderId="0" xfId="1" applyFont="1" applyAlignment="1">
      <alignment horizontal="centerContinuous" wrapText="1"/>
    </xf>
    <xf numFmtId="0" fontId="24" fillId="0" borderId="0" xfId="1" applyFont="1" applyAlignment="1">
      <alignment horizontal="center"/>
    </xf>
    <xf numFmtId="0" fontId="13" fillId="0" borderId="0" xfId="1" applyFont="1" applyAlignment="1">
      <alignment vertical="center" wrapText="1"/>
    </xf>
    <xf numFmtId="0" fontId="26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27" fillId="0" borderId="0" xfId="1" applyFont="1" applyBorder="1" applyAlignment="1">
      <alignment horizontal="center" vertical="center"/>
    </xf>
    <xf numFmtId="0" fontId="5" fillId="0" borderId="2" xfId="1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28" fillId="0" borderId="0" xfId="1" applyFont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13" xfId="1" applyBorder="1" applyAlignment="1">
      <alignment vertical="center" wrapText="1"/>
    </xf>
    <xf numFmtId="0" fontId="1" fillId="0" borderId="13" xfId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1" fillId="0" borderId="4" xfId="1" applyBorder="1" applyAlignment="1">
      <alignment vertical="center" wrapText="1"/>
    </xf>
    <xf numFmtId="0" fontId="1" fillId="0" borderId="14" xfId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/>
    </xf>
    <xf numFmtId="0" fontId="5" fillId="0" borderId="4" xfId="1" applyFont="1" applyBorder="1" applyAlignment="1">
      <alignment vertical="center" wrapText="1"/>
    </xf>
    <xf numFmtId="49" fontId="1" fillId="0" borderId="0" xfId="1" applyNumberFormat="1" applyFont="1" applyBorder="1" applyAlignment="1">
      <alignment vertical="center" wrapText="1"/>
    </xf>
    <xf numFmtId="0" fontId="1" fillId="0" borderId="0" xfId="1" applyNumberFormat="1" applyFont="1" applyBorder="1" applyAlignment="1">
      <alignment vertical="center" wrapText="1"/>
    </xf>
    <xf numFmtId="0" fontId="1" fillId="0" borderId="0" xfId="1" applyNumberFormat="1" applyFont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vertical="center" wrapText="1"/>
    </xf>
    <xf numFmtId="0" fontId="1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3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left"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21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2" fillId="0" borderId="8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1" fillId="0" borderId="10" xfId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8" xfId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/>
    </xf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vertical="center" wrapText="1"/>
    </xf>
    <xf numFmtId="0" fontId="25" fillId="0" borderId="0" xfId="1" applyFont="1" applyAlignment="1">
      <alignment horizontal="centerContinuous" vertical="distributed" wrapText="1"/>
    </xf>
    <xf numFmtId="0" fontId="1" fillId="0" borderId="0" xfId="1" applyAlignment="1">
      <alignment horizontal="centerContinuous" vertical="distributed"/>
    </xf>
    <xf numFmtId="0" fontId="3" fillId="0" borderId="13" xfId="1" applyNumberFormat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1" fillId="0" borderId="4" xfId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1" fillId="0" borderId="8" xfId="1" applyBorder="1" applyAlignment="1">
      <alignment horizontal="left" vertical="center" wrapText="1"/>
    </xf>
    <xf numFmtId="0" fontId="1" fillId="0" borderId="11" xfId="1" applyBorder="1" applyAlignment="1">
      <alignment horizontal="left" vertical="center" wrapText="1"/>
    </xf>
    <xf numFmtId="0" fontId="13" fillId="0" borderId="0" xfId="1" applyFont="1" applyAlignment="1">
      <alignment vertical="center" wrapText="1"/>
    </xf>
    <xf numFmtId="0" fontId="3" fillId="0" borderId="0" xfId="1" applyFont="1" applyBorder="1" applyAlignment="1">
      <alignment horizontal="right" vertical="center" wrapText="1"/>
    </xf>
    <xf numFmtId="0" fontId="3" fillId="0" borderId="0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1" fillId="0" borderId="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14" fillId="0" borderId="0" xfId="2" applyFont="1" applyFill="1" applyAlignment="1">
      <alignment horizontal="left"/>
    </xf>
    <xf numFmtId="0" fontId="13" fillId="0" borderId="0" xfId="1" applyFont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2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left" vertical="center" wrapText="1"/>
    </xf>
    <xf numFmtId="49" fontId="8" fillId="0" borderId="12" xfId="1" applyNumberFormat="1" applyFont="1" applyBorder="1" applyAlignment="1">
      <alignment horizontal="center" vertical="center" wrapText="1"/>
    </xf>
    <xf numFmtId="49" fontId="8" fillId="0" borderId="9" xfId="1" applyNumberFormat="1" applyFont="1" applyBorder="1" applyAlignment="1">
      <alignment horizontal="center" vertical="center" wrapText="1"/>
    </xf>
    <xf numFmtId="49" fontId="18" fillId="0" borderId="9" xfId="1" applyNumberFormat="1" applyFont="1" applyBorder="1" applyAlignment="1">
      <alignment horizontal="center" vertical="center" wrapText="1"/>
    </xf>
    <xf numFmtId="0" fontId="6" fillId="0" borderId="0" xfId="1" applyNumberFormat="1" applyFont="1" applyBorder="1" applyAlignment="1">
      <alignment horizontal="center" vertical="center" wrapText="1"/>
    </xf>
    <xf numFmtId="0" fontId="13" fillId="0" borderId="0" xfId="1" applyNumberFormat="1" applyFont="1" applyBorder="1" applyAlignment="1">
      <alignment horizontal="left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textRotation="90" wrapText="1"/>
    </xf>
    <xf numFmtId="0" fontId="17" fillId="0" borderId="9" xfId="1" applyFont="1" applyBorder="1" applyAlignment="1">
      <alignment horizontal="center" vertical="center" textRotation="90" wrapText="1"/>
    </xf>
    <xf numFmtId="49" fontId="18" fillId="0" borderId="12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1" fillId="0" borderId="4" xfId="1" applyFont="1" applyFill="1" applyBorder="1" applyAlignment="1">
      <alignment horizontal="left" vertical="center"/>
    </xf>
    <xf numFmtId="0" fontId="1" fillId="0" borderId="3" xfId="1" applyFont="1" applyFill="1" applyBorder="1" applyAlignment="1">
      <alignment horizontal="left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left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/>
    </xf>
    <xf numFmtId="16" fontId="1" fillId="0" borderId="2" xfId="1" applyNumberFormat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left" vertical="center"/>
    </xf>
    <xf numFmtId="0" fontId="16" fillId="0" borderId="3" xfId="1" applyFont="1" applyFill="1" applyBorder="1" applyAlignment="1">
      <alignment horizontal="left" vertical="center"/>
    </xf>
    <xf numFmtId="0" fontId="16" fillId="0" borderId="1" xfId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left" vertical="center"/>
    </xf>
    <xf numFmtId="0" fontId="1" fillId="0" borderId="6" xfId="1" applyFont="1" applyFill="1" applyBorder="1" applyAlignment="1">
      <alignment horizontal="left" vertical="center"/>
    </xf>
    <xf numFmtId="0" fontId="16" fillId="0" borderId="13" xfId="1" applyFont="1" applyFill="1" applyBorder="1" applyAlignment="1">
      <alignment horizontal="left" vertical="center"/>
    </xf>
    <xf numFmtId="0" fontId="16" fillId="0" borderId="6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20" fillId="0" borderId="0" xfId="1" applyFont="1" applyFill="1" applyAlignment="1">
      <alignment horizontal="center" vertical="center" wrapText="1"/>
    </xf>
    <xf numFmtId="0" fontId="13" fillId="0" borderId="0" xfId="1" applyFont="1" applyFill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20" fontId="1" fillId="0" borderId="2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  <xf numFmtId="0" fontId="6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15" fillId="0" borderId="1" xfId="2" applyFont="1" applyFill="1" applyBorder="1"/>
    <xf numFmtId="0" fontId="15" fillId="0" borderId="0" xfId="2" applyFont="1" applyFill="1"/>
    <xf numFmtId="0" fontId="29" fillId="0" borderId="7" xfId="1" applyFont="1" applyBorder="1" applyAlignment="1">
      <alignment vertical="center" wrapText="1"/>
    </xf>
    <xf numFmtId="0" fontId="30" fillId="0" borderId="1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18" fillId="0" borderId="7" xfId="1" applyNumberFormat="1" applyFont="1" applyBorder="1" applyAlignment="1">
      <alignment vertical="center" wrapText="1"/>
    </xf>
    <xf numFmtId="0" fontId="32" fillId="0" borderId="7" xfId="1" applyFont="1" applyBorder="1" applyAlignment="1">
      <alignment vertical="center" wrapText="1"/>
    </xf>
    <xf numFmtId="0" fontId="31" fillId="0" borderId="7" xfId="1" applyFont="1" applyBorder="1" applyAlignment="1">
      <alignment vertical="center" wrapText="1"/>
    </xf>
    <xf numFmtId="0" fontId="33" fillId="0" borderId="1" xfId="1" applyFont="1" applyBorder="1" applyAlignment="1">
      <alignment horizontal="left" vertical="center" wrapText="1"/>
    </xf>
    <xf numFmtId="0" fontId="30" fillId="0" borderId="6" xfId="1" applyNumberFormat="1" applyFont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/>
    </xf>
    <xf numFmtId="0" fontId="30" fillId="0" borderId="1" xfId="1" applyNumberFormat="1" applyFont="1" applyBorder="1" applyAlignment="1">
      <alignment horizontal="center" vertical="center" wrapText="1"/>
    </xf>
    <xf numFmtId="0" fontId="1" fillId="0" borderId="13" xfId="1" applyFont="1" applyFill="1" applyBorder="1" applyAlignment="1">
      <alignment vertical="center"/>
    </xf>
    <xf numFmtId="0" fontId="1" fillId="0" borderId="2" xfId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center" vertical="center"/>
    </xf>
    <xf numFmtId="0" fontId="16" fillId="0" borderId="13" xfId="1" applyFont="1" applyFill="1" applyBorder="1" applyAlignment="1">
      <alignment vertical="center"/>
    </xf>
    <xf numFmtId="0" fontId="16" fillId="0" borderId="4" xfId="1" applyFont="1" applyFill="1" applyBorder="1" applyAlignment="1">
      <alignment horizontal="center" vertical="center"/>
    </xf>
    <xf numFmtId="0" fontId="16" fillId="0" borderId="3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left" vertical="center"/>
    </xf>
    <xf numFmtId="0" fontId="1" fillId="0" borderId="9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right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 wrapText="1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right" vertical="center"/>
    </xf>
    <xf numFmtId="0" fontId="8" fillId="0" borderId="10" xfId="1" applyFont="1" applyFill="1" applyBorder="1" applyAlignment="1">
      <alignment horizontal="center" vertical="center" wrapText="1"/>
    </xf>
    <xf numFmtId="0" fontId="17" fillId="0" borderId="12" xfId="1" applyFont="1" applyFill="1" applyBorder="1" applyAlignment="1">
      <alignment horizontal="center" vertical="center" textRotation="90" wrapText="1"/>
    </xf>
    <xf numFmtId="49" fontId="18" fillId="0" borderId="12" xfId="1" applyNumberFormat="1" applyFont="1" applyFill="1" applyBorder="1" applyAlignment="1">
      <alignment horizontal="center" vertical="center" wrapText="1"/>
    </xf>
    <xf numFmtId="49" fontId="8" fillId="0" borderId="12" xfId="1" applyNumberFormat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textRotation="90" wrapText="1"/>
    </xf>
    <xf numFmtId="49" fontId="18" fillId="0" borderId="9" xfId="1" applyNumberFormat="1" applyFont="1" applyFill="1" applyBorder="1" applyAlignment="1">
      <alignment horizontal="center" vertical="center" wrapText="1"/>
    </xf>
    <xf numFmtId="49" fontId="8" fillId="0" borderId="9" xfId="1" applyNumberFormat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vertical="center" wrapText="1"/>
    </xf>
    <xf numFmtId="49" fontId="5" fillId="0" borderId="0" xfId="1" applyNumberFormat="1" applyFont="1" applyFill="1" applyBorder="1" applyAlignment="1">
      <alignment vertical="center" wrapText="1"/>
    </xf>
    <xf numFmtId="49" fontId="3" fillId="0" borderId="0" xfId="1" applyNumberFormat="1" applyFont="1" applyFill="1" applyBorder="1" applyAlignment="1">
      <alignment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vertical="center" wrapText="1"/>
    </xf>
    <xf numFmtId="0" fontId="3" fillId="0" borderId="2" xfId="1" applyNumberFormat="1" applyFont="1" applyFill="1" applyBorder="1" applyAlignment="1">
      <alignment horizontal="center" vertical="center" wrapText="1"/>
    </xf>
    <xf numFmtId="0" fontId="18" fillId="0" borderId="7" xfId="1" applyNumberFormat="1" applyFont="1" applyFill="1" applyBorder="1" applyAlignment="1">
      <alignment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vertical="center" wrapText="1"/>
    </xf>
    <xf numFmtId="0" fontId="5" fillId="0" borderId="0" xfId="1" applyNumberFormat="1" applyFont="1" applyFill="1" applyAlignment="1">
      <alignment vertical="center" wrapText="1"/>
    </xf>
    <xf numFmtId="0" fontId="3" fillId="0" borderId="0" xfId="1" applyNumberFormat="1" applyFont="1" applyFill="1" applyBorder="1" applyAlignment="1">
      <alignment vertical="center" wrapText="1"/>
    </xf>
    <xf numFmtId="0" fontId="5" fillId="0" borderId="7" xfId="1" applyNumberFormat="1" applyFont="1" applyFill="1" applyBorder="1" applyAlignment="1">
      <alignment vertical="center" wrapText="1"/>
    </xf>
    <xf numFmtId="0" fontId="5" fillId="0" borderId="6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vertical="center" wrapText="1"/>
    </xf>
    <xf numFmtId="0" fontId="5" fillId="0" borderId="5" xfId="1" applyNumberFormat="1" applyFont="1" applyFill="1" applyBorder="1" applyAlignment="1">
      <alignment vertical="center" wrapText="1"/>
    </xf>
    <xf numFmtId="0" fontId="5" fillId="0" borderId="8" xfId="1" applyNumberFormat="1" applyFont="1" applyFill="1" applyBorder="1" applyAlignment="1">
      <alignment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0" fontId="33" fillId="0" borderId="7" xfId="1" applyFont="1" applyFill="1" applyBorder="1" applyAlignment="1">
      <alignment horizontal="left" vertical="center" wrapText="1"/>
    </xf>
    <xf numFmtId="0" fontId="33" fillId="0" borderId="1" xfId="1" applyFont="1" applyFill="1" applyBorder="1" applyAlignment="1">
      <alignment horizontal="center" vertical="center" wrapText="1"/>
    </xf>
    <xf numFmtId="0" fontId="3" fillId="0" borderId="0" xfId="1" applyNumberFormat="1" applyFont="1" applyFill="1" applyAlignment="1">
      <alignment horizontal="center" vertical="center" wrapText="1"/>
    </xf>
    <xf numFmtId="0" fontId="3" fillId="0" borderId="11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 wrapText="1"/>
    </xf>
    <xf numFmtId="0" fontId="1" fillId="0" borderId="10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10" xfId="1" applyFont="1" applyFill="1" applyBorder="1" applyAlignment="1">
      <alignment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6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vertical="center" wrapText="1"/>
    </xf>
    <xf numFmtId="47" fontId="3" fillId="0" borderId="2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30" fillId="0" borderId="1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Alignment="1">
      <alignment vertical="center" wrapText="1"/>
    </xf>
    <xf numFmtId="0" fontId="3" fillId="0" borderId="2" xfId="1" applyNumberFormat="1" applyFont="1" applyFill="1" applyBorder="1" applyAlignment="1">
      <alignment horizontal="left" vertical="center" wrapText="1"/>
    </xf>
    <xf numFmtId="0" fontId="3" fillId="0" borderId="0" xfId="1" applyNumberFormat="1" applyFont="1" applyFill="1" applyBorder="1" applyAlignment="1">
      <alignment horizontal="left" vertical="center" wrapText="1"/>
    </xf>
    <xf numFmtId="0" fontId="5" fillId="0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 wrapText="1"/>
    </xf>
    <xf numFmtId="0" fontId="3" fillId="0" borderId="13" xfId="1" applyNumberFormat="1" applyFont="1" applyFill="1" applyBorder="1" applyAlignment="1">
      <alignment horizontal="left" vertical="center" wrapText="1"/>
    </xf>
    <xf numFmtId="0" fontId="13" fillId="0" borderId="0" xfId="1" applyNumberFormat="1" applyFont="1" applyFill="1" applyBorder="1" applyAlignment="1">
      <alignment horizontal="left" vertical="center" wrapText="1"/>
    </xf>
    <xf numFmtId="0" fontId="5" fillId="0" borderId="0" xfId="1" applyNumberFormat="1" applyFont="1" applyFill="1" applyAlignment="1">
      <alignment horizontal="left" vertical="center" wrapText="1"/>
    </xf>
    <xf numFmtId="0" fontId="13" fillId="0" borderId="0" xfId="1" applyNumberFormat="1" applyFont="1" applyFill="1" applyBorder="1" applyAlignment="1">
      <alignment horizontal="left" vertical="center" wrapText="1"/>
    </xf>
    <xf numFmtId="0" fontId="20" fillId="0" borderId="0" xfId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left" vertical="center"/>
    </xf>
    <xf numFmtId="0" fontId="5" fillId="0" borderId="0" xfId="1" applyNumberFormat="1" applyFont="1" applyFill="1" applyBorder="1" applyAlignment="1">
      <alignment horizontal="left" vertical="center" wrapText="1"/>
    </xf>
    <xf numFmtId="0" fontId="1" fillId="0" borderId="0" xfId="1" applyNumberFormat="1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16" fillId="0" borderId="6" xfId="1" applyFont="1" applyFill="1" applyBorder="1" applyAlignment="1">
      <alignment vertical="center"/>
    </xf>
    <xf numFmtId="0" fontId="18" fillId="0" borderId="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vertical="center"/>
    </xf>
    <xf numFmtId="0" fontId="18" fillId="0" borderId="5" xfId="1" applyFont="1" applyFill="1" applyBorder="1" applyAlignment="1">
      <alignment horizontal="center" vertical="center"/>
    </xf>
    <xf numFmtId="0" fontId="34" fillId="0" borderId="15" xfId="1" applyFont="1" applyBorder="1"/>
    <xf numFmtId="0" fontId="35" fillId="0" borderId="13" xfId="0" applyFont="1" applyBorder="1" applyAlignment="1">
      <alignment vertical="top" wrapText="1"/>
    </xf>
    <xf numFmtId="0" fontId="36" fillId="0" borderId="13" xfId="0" applyFont="1" applyBorder="1"/>
    <xf numFmtId="0" fontId="35" fillId="0" borderId="13" xfId="1" applyFont="1" applyBorder="1"/>
    <xf numFmtId="0" fontId="37" fillId="0" borderId="13" xfId="0" applyFont="1" applyBorder="1" applyAlignment="1">
      <alignment vertical="top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-01-19-W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0-01-19-MS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0-01-19-MSB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0-01-18-X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20-01-18-WSB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20-01-18-M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020-01-17-WS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D"/>
      <sheetName val="WD_game"/>
    </sheetNames>
    <sheetDataSet>
      <sheetData sheetId="0">
        <row r="1">
          <cell r="B1" t="str">
            <v>XIII открытый городской турнир по бадминтону "Кубок КемГУ"</v>
          </cell>
        </row>
        <row r="2">
          <cell r="B2" t="str">
            <v>Кемерово</v>
          </cell>
        </row>
        <row r="3">
          <cell r="B3" t="str">
            <v>17-19.01.2020</v>
          </cell>
        </row>
        <row r="5">
          <cell r="B5" t="str">
            <v>WD</v>
          </cell>
          <cell r="C5">
            <v>1</v>
          </cell>
          <cell r="D5" t="str">
            <v>Секлецова А. - Фролова Ю.</v>
          </cell>
        </row>
        <row r="6">
          <cell r="C6">
            <v>2</v>
          </cell>
          <cell r="D6" t="str">
            <v>Паневина М. - Князькина Д.</v>
          </cell>
        </row>
        <row r="7">
          <cell r="C7">
            <v>3</v>
          </cell>
          <cell r="D7" t="str">
            <v>Ряттель Н. - Березина Д.</v>
          </cell>
        </row>
        <row r="8">
          <cell r="C8">
            <v>4</v>
          </cell>
          <cell r="D8" t="str">
            <v>Колбина А. - Гасперская К.</v>
          </cell>
        </row>
        <row r="9">
          <cell r="C9">
            <v>5</v>
          </cell>
          <cell r="D9" t="str">
            <v>Кобзева О.- Кириллова В.</v>
          </cell>
        </row>
        <row r="10">
          <cell r="C10">
            <v>6</v>
          </cell>
          <cell r="D10" t="str">
            <v>Иванова М. - Ефимова К.</v>
          </cell>
        </row>
        <row r="11">
          <cell r="C11">
            <v>7</v>
          </cell>
          <cell r="D11" t="str">
            <v>Мальцева В. - Доценко Е.</v>
          </cell>
        </row>
        <row r="12">
          <cell r="C12">
            <v>8</v>
          </cell>
          <cell r="D12" t="str">
            <v>Хлыстун Я. - Минаева А.</v>
          </cell>
        </row>
        <row r="13">
          <cell r="C13">
            <v>9</v>
          </cell>
          <cell r="D13" t="str">
            <v>Кирюхина А. - Иванова С.</v>
          </cell>
        </row>
        <row r="14">
          <cell r="C14">
            <v>10</v>
          </cell>
          <cell r="D14" t="str">
            <v>Хлыстун Е. - Гридина Э.</v>
          </cell>
        </row>
        <row r="15">
          <cell r="C15">
            <v>11</v>
          </cell>
        </row>
        <row r="16">
          <cell r="C16">
            <v>12</v>
          </cell>
        </row>
        <row r="17">
          <cell r="C17">
            <v>13</v>
          </cell>
        </row>
        <row r="18">
          <cell r="C18">
            <v>14</v>
          </cell>
        </row>
        <row r="19">
          <cell r="C19">
            <v>15</v>
          </cell>
        </row>
        <row r="20">
          <cell r="C20">
            <v>16</v>
          </cell>
        </row>
        <row r="21">
          <cell r="D21" t="str">
            <v>М.В. Баканов</v>
          </cell>
        </row>
        <row r="22">
          <cell r="D22" t="str">
            <v>Т.О. Левкова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SC"/>
      <sheetName val="MSC_game"/>
    </sheetNames>
    <sheetDataSet>
      <sheetData sheetId="0">
        <row r="1">
          <cell r="B1" t="str">
            <v>XIII открытый городской турнир по бадминтону "Кубок КемГУ"</v>
          </cell>
        </row>
        <row r="2">
          <cell r="B2" t="str">
            <v>Кемерово</v>
          </cell>
        </row>
        <row r="3">
          <cell r="B3" t="str">
            <v>17-19.01.2020</v>
          </cell>
        </row>
        <row r="5">
          <cell r="B5" t="str">
            <v>MSC</v>
          </cell>
          <cell r="C5">
            <v>1</v>
          </cell>
          <cell r="D5" t="str">
            <v>Мирзахметов Холя</v>
          </cell>
        </row>
        <row r="6">
          <cell r="C6">
            <v>2</v>
          </cell>
          <cell r="D6" t="str">
            <v>Курилов Денис</v>
          </cell>
        </row>
        <row r="7">
          <cell r="C7">
            <v>3</v>
          </cell>
          <cell r="D7" t="str">
            <v>Сатилханов Шухрат</v>
          </cell>
        </row>
        <row r="8">
          <cell r="C8">
            <v>4</v>
          </cell>
          <cell r="D8" t="str">
            <v>Кылбелбеу Бакдаулет</v>
          </cell>
        </row>
        <row r="9">
          <cell r="C9">
            <v>5</v>
          </cell>
          <cell r="D9" t="str">
            <v>Ефимов Юрий</v>
          </cell>
        </row>
        <row r="10">
          <cell r="C10">
            <v>6</v>
          </cell>
          <cell r="D10" t="str">
            <v>Ермаков Иван</v>
          </cell>
        </row>
        <row r="11">
          <cell r="C11">
            <v>7</v>
          </cell>
          <cell r="D11" t="str">
            <v>Модзелевский Дмитрий</v>
          </cell>
        </row>
        <row r="12">
          <cell r="C12">
            <v>8</v>
          </cell>
          <cell r="D12" t="str">
            <v>Михеев Михаил</v>
          </cell>
        </row>
        <row r="13">
          <cell r="C13">
            <v>9</v>
          </cell>
          <cell r="D13" t="str">
            <v>Черепанов Алексей</v>
          </cell>
        </row>
        <row r="14">
          <cell r="C14">
            <v>10</v>
          </cell>
          <cell r="D14" t="str">
            <v>Салмаханов Тимур</v>
          </cell>
        </row>
        <row r="15">
          <cell r="C15">
            <v>11</v>
          </cell>
          <cell r="D15" t="str">
            <v>Кольцов Егор</v>
          </cell>
        </row>
        <row r="16">
          <cell r="C16">
            <v>12</v>
          </cell>
          <cell r="D16" t="str">
            <v>Калыбек Азамат</v>
          </cell>
        </row>
        <row r="17">
          <cell r="C17">
            <v>13</v>
          </cell>
          <cell r="D17" t="str">
            <v>Молдабек Олжас</v>
          </cell>
        </row>
        <row r="18">
          <cell r="C18">
            <v>14</v>
          </cell>
          <cell r="D18" t="str">
            <v>Баканов Алексей</v>
          </cell>
        </row>
        <row r="19">
          <cell r="C19">
            <v>15</v>
          </cell>
          <cell r="D19" t="str">
            <v>Тореханов Эльмурат</v>
          </cell>
        </row>
        <row r="20">
          <cell r="C20">
            <v>16</v>
          </cell>
          <cell r="D20" t="str">
            <v>Ратников Николай</v>
          </cell>
        </row>
        <row r="21">
          <cell r="D21" t="str">
            <v>М.В. Баканов</v>
          </cell>
        </row>
        <row r="22">
          <cell r="D22" t="str">
            <v>Т.О. Левкова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SB"/>
      <sheetName val="MSB_game"/>
    </sheetNames>
    <sheetDataSet>
      <sheetData sheetId="0">
        <row r="1">
          <cell r="B1" t="str">
            <v>XIII открытый городской турнир по бадминтону "Кубок КемГУ"</v>
          </cell>
        </row>
        <row r="2">
          <cell r="B2" t="str">
            <v>Кемерово</v>
          </cell>
        </row>
        <row r="3">
          <cell r="B3" t="str">
            <v>17-19.01.2020</v>
          </cell>
        </row>
        <row r="5">
          <cell r="B5" t="str">
            <v>MSB</v>
          </cell>
          <cell r="C5">
            <v>1</v>
          </cell>
          <cell r="D5" t="str">
            <v>Понамарев Дмитрий</v>
          </cell>
        </row>
        <row r="6">
          <cell r="C6">
            <v>2</v>
          </cell>
          <cell r="D6" t="str">
            <v>Мякушко Никита</v>
          </cell>
        </row>
        <row r="7">
          <cell r="C7">
            <v>3</v>
          </cell>
          <cell r="D7" t="str">
            <v>Добрынин Роман</v>
          </cell>
        </row>
        <row r="8">
          <cell r="C8">
            <v>4</v>
          </cell>
          <cell r="D8" t="str">
            <v>Соколов Виталий</v>
          </cell>
        </row>
        <row r="9">
          <cell r="C9">
            <v>5</v>
          </cell>
          <cell r="D9" t="str">
            <v>Иванов Сергей</v>
          </cell>
        </row>
        <row r="10">
          <cell r="C10">
            <v>6</v>
          </cell>
          <cell r="D10" t="str">
            <v>Ма Динь Туан</v>
          </cell>
        </row>
        <row r="11">
          <cell r="C11">
            <v>7</v>
          </cell>
          <cell r="D11" t="str">
            <v>Худойкулов Шахзод</v>
          </cell>
        </row>
        <row r="12">
          <cell r="C12">
            <v>8</v>
          </cell>
          <cell r="D12" t="str">
            <v>Азизов Хикмат</v>
          </cell>
        </row>
        <row r="13">
          <cell r="C13">
            <v>9</v>
          </cell>
          <cell r="D13" t="str">
            <v>Егоров Дмитрий</v>
          </cell>
        </row>
        <row r="14">
          <cell r="C14">
            <v>10</v>
          </cell>
          <cell r="D14" t="str">
            <v>Ратников Сергей</v>
          </cell>
        </row>
        <row r="15">
          <cell r="C15">
            <v>11</v>
          </cell>
          <cell r="D15" t="str">
            <v>Клинов Вячеслав</v>
          </cell>
        </row>
        <row r="16">
          <cell r="C16">
            <v>12</v>
          </cell>
          <cell r="D16" t="str">
            <v>Кенн Петр</v>
          </cell>
        </row>
        <row r="17">
          <cell r="C17">
            <v>13</v>
          </cell>
        </row>
        <row r="18">
          <cell r="C18">
            <v>14</v>
          </cell>
        </row>
        <row r="19">
          <cell r="C19">
            <v>15</v>
          </cell>
        </row>
        <row r="20">
          <cell r="C20">
            <v>16</v>
          </cell>
        </row>
        <row r="21">
          <cell r="D21" t="str">
            <v>М.В. Баканов</v>
          </cell>
        </row>
        <row r="22">
          <cell r="D22" t="str">
            <v>Т.О. Левкова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XD"/>
      <sheetName val="XDlist01"/>
      <sheetName val="XDlist02"/>
    </sheetNames>
    <sheetDataSet>
      <sheetData sheetId="0">
        <row r="1">
          <cell r="B1" t="str">
            <v>XIII открытый городской турнир по бадминтону "Кубок КемГУ"</v>
          </cell>
        </row>
        <row r="3">
          <cell r="B3" t="str">
            <v>17-19.01.2020</v>
          </cell>
        </row>
        <row r="5">
          <cell r="B5" t="str">
            <v>XD</v>
          </cell>
          <cell r="C5">
            <v>1</v>
          </cell>
          <cell r="D5" t="str">
            <v>Паневина М. - Понамарев Д.</v>
          </cell>
        </row>
        <row r="6">
          <cell r="C6">
            <v>2</v>
          </cell>
          <cell r="D6" t="str">
            <v>Доценко Е. - Соколов В.</v>
          </cell>
        </row>
        <row r="7">
          <cell r="C7">
            <v>3</v>
          </cell>
          <cell r="D7" t="str">
            <v>Кобзева О - Кирюхин К.</v>
          </cell>
        </row>
        <row r="8">
          <cell r="C8">
            <v>4</v>
          </cell>
          <cell r="D8" t="str">
            <v>Ряттель Н - Ма Динь Т.</v>
          </cell>
        </row>
        <row r="9">
          <cell r="C9">
            <v>5</v>
          </cell>
          <cell r="D9" t="str">
            <v>Князькина Д - Гарченко А.</v>
          </cell>
        </row>
        <row r="10">
          <cell r="C10">
            <v>6</v>
          </cell>
          <cell r="D10" t="str">
            <v>Фролова Ю. - Азизов Х.</v>
          </cell>
        </row>
        <row r="11">
          <cell r="C11">
            <v>7</v>
          </cell>
          <cell r="D11" t="str">
            <v>Колбина А. - Дуничев Н.</v>
          </cell>
        </row>
        <row r="12">
          <cell r="C12">
            <v>8</v>
          </cell>
          <cell r="D12" t="str">
            <v>Гасперская К. - Наталушко Д.</v>
          </cell>
        </row>
        <row r="13">
          <cell r="C13">
            <v>9</v>
          </cell>
          <cell r="D13" t="str">
            <v>Добрынина К. - Добрынин Р.</v>
          </cell>
        </row>
        <row r="14">
          <cell r="C14">
            <v>10</v>
          </cell>
          <cell r="D14" t="str">
            <v>Иванова М. - Курилов Д.</v>
          </cell>
        </row>
        <row r="15">
          <cell r="C15">
            <v>11</v>
          </cell>
          <cell r="D15" t="str">
            <v>Кирюхина А. - Коцарь Ю.</v>
          </cell>
        </row>
        <row r="16">
          <cell r="C16">
            <v>12</v>
          </cell>
          <cell r="D16" t="str">
            <v>Ефимова К. - Егоров Д.</v>
          </cell>
        </row>
        <row r="17">
          <cell r="C17">
            <v>13</v>
          </cell>
          <cell r="D17" t="str">
            <v>Ахмадова Н. - Худойкулов Ш.</v>
          </cell>
        </row>
        <row r="18">
          <cell r="C18">
            <v>14</v>
          </cell>
          <cell r="D18" t="str">
            <v>Минаева А. - Михеев М.</v>
          </cell>
        </row>
        <row r="19">
          <cell r="C19">
            <v>15</v>
          </cell>
          <cell r="D19" t="str">
            <v>Клинова Е. - Клинов В.</v>
          </cell>
        </row>
        <row r="20">
          <cell r="C20">
            <v>16</v>
          </cell>
          <cell r="D20" t="str">
            <v>Гайратова Ж. - Иванов С.</v>
          </cell>
        </row>
        <row r="21">
          <cell r="C21">
            <v>17</v>
          </cell>
          <cell r="D21" t="str">
            <v>Иванова С. - Модзелевский Д.</v>
          </cell>
        </row>
        <row r="22">
          <cell r="C22">
            <v>18</v>
          </cell>
          <cell r="D22" t="str">
            <v>Никулина Л. - Ефимов Ю.</v>
          </cell>
        </row>
        <row r="23">
          <cell r="C23">
            <v>19</v>
          </cell>
          <cell r="D23" t="str">
            <v>Секлецова А. - Сатилханов Ш.</v>
          </cell>
        </row>
        <row r="24">
          <cell r="C24">
            <v>20</v>
          </cell>
          <cell r="D24" t="str">
            <v>Баканова Ю. - Румянцев А.</v>
          </cell>
        </row>
        <row r="25">
          <cell r="C25">
            <v>21</v>
          </cell>
          <cell r="D25" t="str">
            <v>Хлыстун Е. - Кольцов Е.</v>
          </cell>
        </row>
        <row r="26">
          <cell r="C26">
            <v>22</v>
          </cell>
          <cell r="D26" t="str">
            <v>Мальцева В. - Ермаков И.</v>
          </cell>
        </row>
        <row r="27">
          <cell r="C27">
            <v>23</v>
          </cell>
          <cell r="D27" t="str">
            <v>Крывда С. - Черепанов А.</v>
          </cell>
        </row>
        <row r="28">
          <cell r="C28">
            <v>24</v>
          </cell>
          <cell r="D28" t="str">
            <v>Гридина Э. - Абдуллаев И.</v>
          </cell>
        </row>
        <row r="29">
          <cell r="C29">
            <v>25</v>
          </cell>
          <cell r="D29" t="str">
            <v>Кадошникова Д. - Цигельников Д.</v>
          </cell>
        </row>
        <row r="30">
          <cell r="C30">
            <v>26</v>
          </cell>
          <cell r="D30" t="str">
            <v>Ларина В. - Климачев Н.</v>
          </cell>
        </row>
        <row r="31">
          <cell r="C31">
            <v>27</v>
          </cell>
          <cell r="D31" t="str">
            <v>Хлыстун Я. - Баканов А.</v>
          </cell>
        </row>
        <row r="32">
          <cell r="C32">
            <v>28</v>
          </cell>
          <cell r="D32" t="str">
            <v>Куранцева А. - Рябчевский Г.</v>
          </cell>
        </row>
        <row r="33">
          <cell r="C33">
            <v>29</v>
          </cell>
        </row>
        <row r="34">
          <cell r="C34">
            <v>30</v>
          </cell>
        </row>
        <row r="35">
          <cell r="C35">
            <v>31</v>
          </cell>
        </row>
        <row r="36">
          <cell r="C36">
            <v>32</v>
          </cell>
        </row>
        <row r="37">
          <cell r="D37" t="str">
            <v>М.В. Баканов</v>
          </cell>
        </row>
        <row r="38">
          <cell r="D38" t="str">
            <v>Т.О. Левкова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WSB"/>
      <sheetName val="WSB_game"/>
    </sheetNames>
    <sheetDataSet>
      <sheetData sheetId="0">
        <row r="1">
          <cell r="B1" t="str">
            <v>XIII открытый городской турнир по бадминтону "Кубок КемГУ"</v>
          </cell>
        </row>
        <row r="2">
          <cell r="B2" t="str">
            <v>Кемерово</v>
          </cell>
        </row>
        <row r="3">
          <cell r="B3" t="str">
            <v>17-19.01.2020</v>
          </cell>
        </row>
        <row r="5">
          <cell r="B5" t="str">
            <v>WSB</v>
          </cell>
          <cell r="C5">
            <v>1</v>
          </cell>
          <cell r="D5" t="str">
            <v>Фролова Юлия</v>
          </cell>
        </row>
        <row r="6">
          <cell r="C6">
            <v>2</v>
          </cell>
          <cell r="D6" t="str">
            <v>Кобзева Ольга</v>
          </cell>
        </row>
        <row r="7">
          <cell r="C7">
            <v>3</v>
          </cell>
          <cell r="D7" t="str">
            <v>Ряттель Надежда</v>
          </cell>
        </row>
        <row r="8">
          <cell r="C8">
            <v>4</v>
          </cell>
          <cell r="D8" t="str">
            <v>Кирюхина Анжелика</v>
          </cell>
        </row>
        <row r="9">
          <cell r="C9">
            <v>5</v>
          </cell>
          <cell r="D9" t="str">
            <v>Кириллова Валерия</v>
          </cell>
        </row>
        <row r="10">
          <cell r="C10">
            <v>6</v>
          </cell>
          <cell r="D10" t="str">
            <v>Секлецова Анна</v>
          </cell>
        </row>
        <row r="11">
          <cell r="C11">
            <v>7</v>
          </cell>
        </row>
        <row r="12">
          <cell r="C12">
            <v>8</v>
          </cell>
        </row>
        <row r="13">
          <cell r="C13">
            <v>9</v>
          </cell>
        </row>
        <row r="14">
          <cell r="C14">
            <v>10</v>
          </cell>
        </row>
        <row r="15">
          <cell r="C15">
            <v>11</v>
          </cell>
        </row>
        <row r="16">
          <cell r="C16">
            <v>12</v>
          </cell>
        </row>
        <row r="17">
          <cell r="C17">
            <v>13</v>
          </cell>
        </row>
        <row r="18">
          <cell r="C18">
            <v>14</v>
          </cell>
        </row>
        <row r="19">
          <cell r="C19">
            <v>15</v>
          </cell>
        </row>
        <row r="20">
          <cell r="C20">
            <v>16</v>
          </cell>
        </row>
        <row r="21">
          <cell r="D21" t="str">
            <v>М.В. Баканов</v>
          </cell>
        </row>
        <row r="22">
          <cell r="D22" t="str">
            <v>Т.О. Левкова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MD"/>
      <sheetName val="MDlist01"/>
      <sheetName val="MDlist02"/>
    </sheetNames>
    <sheetDataSet>
      <sheetData sheetId="0">
        <row r="1">
          <cell r="B1" t="str">
            <v>XIII открытый городской турнир по бадминтону "Кубок КемГУ"</v>
          </cell>
        </row>
        <row r="3">
          <cell r="B3" t="str">
            <v>17-19.01.2020</v>
          </cell>
        </row>
        <row r="5">
          <cell r="B5" t="str">
            <v>MD</v>
          </cell>
          <cell r="C5">
            <v>1</v>
          </cell>
          <cell r="D5" t="str">
            <v>Добрынин Р. - Мякушко Н.</v>
          </cell>
        </row>
        <row r="6">
          <cell r="C6">
            <v>2</v>
          </cell>
          <cell r="D6" t="str">
            <v>Егоров Д. - Ма Динь Т.</v>
          </cell>
        </row>
        <row r="7">
          <cell r="C7">
            <v>3</v>
          </cell>
          <cell r="D7" t="str">
            <v>Худойкулов Ш. - Иванов С.</v>
          </cell>
        </row>
        <row r="8">
          <cell r="C8">
            <v>4</v>
          </cell>
          <cell r="D8" t="str">
            <v>Михайлов А. - Кирюхин К.</v>
          </cell>
        </row>
        <row r="9">
          <cell r="C9">
            <v>5</v>
          </cell>
          <cell r="D9" t="str">
            <v>Азизов Х. - Понамарев Д.</v>
          </cell>
        </row>
        <row r="10">
          <cell r="C10">
            <v>6</v>
          </cell>
          <cell r="D10" t="str">
            <v>Ратников С. - Баканов М.</v>
          </cell>
        </row>
        <row r="11">
          <cell r="C11">
            <v>7</v>
          </cell>
          <cell r="D11" t="str">
            <v>Гарченко А. - Глуховченко С.</v>
          </cell>
        </row>
        <row r="12">
          <cell r="C12">
            <v>8</v>
          </cell>
          <cell r="D12" t="str">
            <v>Прянишников А. - Наталушко Д.</v>
          </cell>
        </row>
        <row r="13">
          <cell r="C13">
            <v>9</v>
          </cell>
          <cell r="D13" t="str">
            <v>Кылбелбеу Б. - Коцарь Ю.</v>
          </cell>
        </row>
        <row r="14">
          <cell r="C14">
            <v>10</v>
          </cell>
          <cell r="D14" t="str">
            <v>Мирзахметов Х. - Сатилханов Ш.</v>
          </cell>
        </row>
        <row r="15">
          <cell r="C15">
            <v>11</v>
          </cell>
          <cell r="D15" t="str">
            <v>Курилов Д. - Дуничев Н.</v>
          </cell>
        </row>
        <row r="16">
          <cell r="C16">
            <v>12</v>
          </cell>
          <cell r="D16" t="str">
            <v>Ефимов Ю. - Хомиченко Ю.</v>
          </cell>
        </row>
        <row r="17">
          <cell r="C17">
            <v>13</v>
          </cell>
          <cell r="D17" t="str">
            <v>Михеев М. - Демин В.</v>
          </cell>
        </row>
        <row r="18">
          <cell r="C18">
            <v>14</v>
          </cell>
          <cell r="D18" t="str">
            <v>Ермаков И. - Модзелевский Д.</v>
          </cell>
        </row>
        <row r="19">
          <cell r="C19">
            <v>15</v>
          </cell>
          <cell r="D19" t="str">
            <v>Черепанов А. - Кольцов Е.</v>
          </cell>
        </row>
        <row r="20">
          <cell r="C20">
            <v>16</v>
          </cell>
          <cell r="D20" t="str">
            <v>Климачев Н. - Румянцев А.</v>
          </cell>
        </row>
        <row r="21">
          <cell r="C21">
            <v>17</v>
          </cell>
          <cell r="D21" t="str">
            <v>Молдабек О. - Калыбек А.</v>
          </cell>
        </row>
        <row r="22">
          <cell r="C22">
            <v>18</v>
          </cell>
          <cell r="D22" t="str">
            <v>Абдалиев Б. - Каюмов Ш.</v>
          </cell>
        </row>
        <row r="23">
          <cell r="C23">
            <v>19</v>
          </cell>
          <cell r="D23" t="str">
            <v>Баканов А. - Ратников Н.</v>
          </cell>
        </row>
        <row r="24">
          <cell r="C24">
            <v>20</v>
          </cell>
          <cell r="D24" t="str">
            <v>Смык Ф. - Трофимов А.</v>
          </cell>
        </row>
        <row r="25">
          <cell r="C25">
            <v>21</v>
          </cell>
        </row>
        <row r="26">
          <cell r="C26">
            <v>22</v>
          </cell>
        </row>
        <row r="27">
          <cell r="C27">
            <v>23</v>
          </cell>
        </row>
        <row r="28">
          <cell r="C28">
            <v>24</v>
          </cell>
        </row>
        <row r="29">
          <cell r="C29">
            <v>25</v>
          </cell>
        </row>
        <row r="30">
          <cell r="C30">
            <v>26</v>
          </cell>
        </row>
        <row r="31">
          <cell r="C31">
            <v>27</v>
          </cell>
        </row>
        <row r="32">
          <cell r="C32">
            <v>28</v>
          </cell>
        </row>
        <row r="33">
          <cell r="C33">
            <v>29</v>
          </cell>
        </row>
        <row r="34">
          <cell r="C34">
            <v>30</v>
          </cell>
        </row>
        <row r="35">
          <cell r="C35">
            <v>31</v>
          </cell>
        </row>
        <row r="36">
          <cell r="C36">
            <v>32</v>
          </cell>
        </row>
        <row r="37">
          <cell r="D37" t="str">
            <v>М.В. Баканов</v>
          </cell>
        </row>
        <row r="38">
          <cell r="D38" t="str">
            <v>Т.О. Левкова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WSC"/>
      <sheetName val="WSC_game"/>
    </sheetNames>
    <sheetDataSet>
      <sheetData sheetId="0">
        <row r="1">
          <cell r="B1" t="str">
            <v>XIII открытый городской турнир по бадминтону "Кубок КемГУ"</v>
          </cell>
        </row>
        <row r="2">
          <cell r="B2" t="str">
            <v>Кемерово</v>
          </cell>
        </row>
        <row r="3">
          <cell r="B3" t="str">
            <v>17-19.01.2020</v>
          </cell>
        </row>
        <row r="5">
          <cell r="B5" t="str">
            <v>WSC</v>
          </cell>
          <cell r="C5">
            <v>1</v>
          </cell>
          <cell r="D5" t="str">
            <v>Баканова Юлия</v>
          </cell>
        </row>
        <row r="6">
          <cell r="C6">
            <v>2</v>
          </cell>
          <cell r="D6" t="str">
            <v>Минаева Анна</v>
          </cell>
        </row>
        <row r="7">
          <cell r="C7">
            <v>3</v>
          </cell>
          <cell r="D7" t="str">
            <v>Добрынина Ксения</v>
          </cell>
        </row>
        <row r="8">
          <cell r="C8">
            <v>4</v>
          </cell>
          <cell r="D8" t="str">
            <v>Ахмадова Назимахон</v>
          </cell>
        </row>
        <row r="9">
          <cell r="C9">
            <v>5</v>
          </cell>
          <cell r="D9" t="str">
            <v>Солдатова Елизавета</v>
          </cell>
        </row>
        <row r="10">
          <cell r="C10">
            <v>6</v>
          </cell>
          <cell r="D10" t="str">
            <v>Хлыстун Ярослава</v>
          </cell>
        </row>
        <row r="11">
          <cell r="C11">
            <v>7</v>
          </cell>
          <cell r="D11" t="str">
            <v>Гридина Эльвира</v>
          </cell>
        </row>
        <row r="12">
          <cell r="C12">
            <v>8</v>
          </cell>
          <cell r="D12" t="str">
            <v>Гайратова Жамила</v>
          </cell>
        </row>
        <row r="13">
          <cell r="C13">
            <v>9</v>
          </cell>
          <cell r="D13" t="str">
            <v>Куранцева Алена</v>
          </cell>
        </row>
        <row r="14">
          <cell r="C14">
            <v>10</v>
          </cell>
          <cell r="D14" t="str">
            <v>Крывда Светлана</v>
          </cell>
        </row>
        <row r="15">
          <cell r="C15">
            <v>11</v>
          </cell>
          <cell r="D15" t="str">
            <v>Тойченачева Светлана</v>
          </cell>
        </row>
        <row r="16">
          <cell r="C16">
            <v>12</v>
          </cell>
        </row>
        <row r="17">
          <cell r="C17">
            <v>13</v>
          </cell>
        </row>
        <row r="18">
          <cell r="C18">
            <v>14</v>
          </cell>
        </row>
        <row r="19">
          <cell r="C19">
            <v>15</v>
          </cell>
        </row>
        <row r="20">
          <cell r="C20">
            <v>16</v>
          </cell>
        </row>
        <row r="21">
          <cell r="D21" t="str">
            <v>М.В. Баканов</v>
          </cell>
        </row>
        <row r="22">
          <cell r="D22" t="str">
            <v>Т.О. Левкова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view="pageBreakPreview" zoomScaleNormal="100" zoomScaleSheetLayoutView="100" workbookViewId="0"/>
  </sheetViews>
  <sheetFormatPr defaultRowHeight="12.75"/>
  <cols>
    <col min="1" max="9" width="9.7109375" style="109" customWidth="1"/>
    <col min="10" max="16384" width="9.140625" style="109"/>
  </cols>
  <sheetData>
    <row r="1" spans="1:9" ht="18.75">
      <c r="A1" s="107" t="s">
        <v>126</v>
      </c>
      <c r="B1" s="108"/>
      <c r="C1" s="108"/>
      <c r="D1" s="108"/>
      <c r="E1" s="108"/>
      <c r="F1" s="108"/>
      <c r="G1" s="108"/>
      <c r="H1" s="108"/>
      <c r="I1" s="108"/>
    </row>
    <row r="2" spans="1:9" ht="18.75">
      <c r="A2" s="107" t="s">
        <v>127</v>
      </c>
      <c r="B2" s="108"/>
      <c r="C2" s="108"/>
      <c r="D2" s="108"/>
      <c r="E2" s="108"/>
      <c r="F2" s="108"/>
      <c r="G2" s="108"/>
      <c r="H2" s="108"/>
      <c r="I2" s="108"/>
    </row>
    <row r="3" spans="1:9" ht="18.75">
      <c r="A3" s="110"/>
    </row>
    <row r="4" spans="1:9" ht="18.75">
      <c r="A4" s="107" t="s">
        <v>146</v>
      </c>
      <c r="B4" s="108"/>
      <c r="C4" s="108"/>
      <c r="D4" s="108"/>
      <c r="E4" s="108"/>
      <c r="F4" s="108"/>
      <c r="G4" s="108"/>
      <c r="H4" s="108"/>
      <c r="I4" s="108"/>
    </row>
    <row r="5" spans="1:9" ht="18.75">
      <c r="A5" s="107"/>
      <c r="B5" s="108"/>
      <c r="C5" s="108"/>
      <c r="D5" s="108"/>
      <c r="E5" s="108"/>
      <c r="F5" s="108"/>
      <c r="G5" s="108"/>
      <c r="H5" s="108"/>
      <c r="I5" s="108"/>
    </row>
    <row r="6" spans="1:9" ht="18.75">
      <c r="A6" s="110"/>
    </row>
    <row r="7" spans="1:9" ht="18.75">
      <c r="A7" s="107" t="s">
        <v>128</v>
      </c>
      <c r="B7" s="108"/>
      <c r="C7" s="108"/>
      <c r="D7" s="108"/>
      <c r="E7" s="108"/>
      <c r="F7" s="108"/>
      <c r="G7" s="108"/>
      <c r="H7" s="108"/>
      <c r="I7" s="108"/>
    </row>
    <row r="8" spans="1:9" ht="18.75">
      <c r="A8" s="107" t="s">
        <v>129</v>
      </c>
      <c r="B8" s="108"/>
      <c r="C8" s="108"/>
      <c r="D8" s="108"/>
      <c r="E8" s="108"/>
      <c r="F8" s="108"/>
      <c r="G8" s="108"/>
      <c r="H8" s="108"/>
      <c r="I8" s="108"/>
    </row>
    <row r="9" spans="1:9" ht="18.75">
      <c r="A9" s="110"/>
    </row>
    <row r="10" spans="1:9" ht="18.75">
      <c r="A10" s="110"/>
    </row>
    <row r="11" spans="1:9" ht="18.75">
      <c r="A11" s="110"/>
    </row>
    <row r="12" spans="1:9" ht="18.75">
      <c r="A12" s="110"/>
    </row>
    <row r="13" spans="1:9" ht="18.75">
      <c r="A13" s="110"/>
    </row>
    <row r="14" spans="1:9" ht="18.75">
      <c r="A14" s="110"/>
    </row>
    <row r="15" spans="1:9" ht="18.75">
      <c r="A15" s="110"/>
    </row>
    <row r="16" spans="1:9" ht="18.75">
      <c r="A16" s="110"/>
    </row>
    <row r="17" spans="1:9" ht="18.75">
      <c r="A17" s="110"/>
    </row>
    <row r="18" spans="1:9" ht="22.5">
      <c r="A18" s="182" t="s">
        <v>148</v>
      </c>
      <c r="B18" s="183"/>
      <c r="C18" s="183"/>
      <c r="D18" s="183"/>
      <c r="E18" s="183"/>
      <c r="F18" s="183"/>
      <c r="G18" s="183"/>
      <c r="H18" s="183"/>
      <c r="I18" s="183"/>
    </row>
    <row r="19" spans="1:9" ht="22.5">
      <c r="A19" s="111" t="s">
        <v>147</v>
      </c>
      <c r="B19" s="111"/>
      <c r="C19" s="111"/>
      <c r="D19" s="111"/>
      <c r="E19" s="111"/>
      <c r="F19" s="111"/>
      <c r="G19" s="111"/>
      <c r="H19" s="111"/>
      <c r="I19" s="111"/>
    </row>
    <row r="20" spans="1:9" ht="18.75">
      <c r="A20" s="110"/>
    </row>
    <row r="21" spans="1:9" ht="18.75">
      <c r="A21" s="110"/>
    </row>
    <row r="22" spans="1:9" ht="18.75">
      <c r="A22" s="110"/>
    </row>
    <row r="23" spans="1:9" ht="18.75">
      <c r="A23" s="107" t="s">
        <v>130</v>
      </c>
      <c r="B23" s="108"/>
      <c r="C23" s="108"/>
      <c r="D23" s="108"/>
      <c r="E23" s="108"/>
      <c r="F23" s="108"/>
      <c r="G23" s="108"/>
      <c r="H23" s="108"/>
      <c r="I23" s="108"/>
    </row>
    <row r="24" spans="1:9" ht="18.75">
      <c r="A24" s="112"/>
    </row>
    <row r="25" spans="1:9" ht="18.75">
      <c r="A25" s="107" t="s">
        <v>149</v>
      </c>
      <c r="B25" s="108"/>
      <c r="C25" s="108"/>
      <c r="D25" s="108"/>
      <c r="E25" s="108"/>
      <c r="F25" s="108"/>
      <c r="G25" s="108"/>
      <c r="H25" s="108"/>
      <c r="I25" s="108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300"/>
  <sheetViews>
    <sheetView view="pageBreakPreview" zoomScale="85" zoomScaleNormal="100" zoomScaleSheetLayoutView="85" workbookViewId="0">
      <selection sqref="A1:Z1"/>
    </sheetView>
  </sheetViews>
  <sheetFormatPr defaultColWidth="7.140625" defaultRowHeight="11.25" customHeight="1"/>
  <cols>
    <col min="1" max="1" width="3.7109375" style="138" customWidth="1"/>
    <col min="2" max="3" width="9.7109375" style="136" customWidth="1"/>
    <col min="4" max="4" width="3.7109375" style="138" customWidth="1"/>
    <col min="5" max="6" width="9.7109375" style="136" customWidth="1"/>
    <col min="7" max="7" width="3.7109375" style="138" customWidth="1"/>
    <col min="8" max="8" width="9.7109375" style="136" customWidth="1"/>
    <col min="9" max="9" width="9.7109375" style="181" customWidth="1"/>
    <col min="10" max="10" width="3.7109375" style="179" customWidth="1"/>
    <col min="11" max="11" width="10.7109375" style="136" customWidth="1"/>
    <col min="12" max="12" width="9.7109375" style="136" customWidth="1"/>
    <col min="13" max="13" width="3.7109375" style="138" customWidth="1"/>
    <col min="14" max="14" width="10.7109375" style="136" customWidth="1"/>
    <col min="15" max="15" width="9.7109375" style="136" customWidth="1"/>
    <col min="16" max="16" width="10.7109375" style="136" customWidth="1"/>
    <col min="17" max="17" width="3.7109375" style="136" customWidth="1"/>
    <col min="18" max="19" width="9.7109375" style="136" customWidth="1"/>
    <col min="20" max="20" width="3.7109375" style="136" customWidth="1"/>
    <col min="21" max="22" width="9.7109375" style="136" customWidth="1"/>
    <col min="23" max="23" width="3.7109375" style="136" customWidth="1"/>
    <col min="24" max="25" width="9.7109375" style="136" customWidth="1"/>
    <col min="26" max="26" width="10.7109375" style="136" customWidth="1"/>
    <col min="27" max="16384" width="7.140625" style="136"/>
  </cols>
  <sheetData>
    <row r="1" spans="1:29" ht="15" customHeight="1">
      <c r="A1" s="268" t="s">
        <v>23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</row>
    <row r="2" spans="1:29" ht="15" customHeight="1">
      <c r="A2" s="268" t="s">
        <v>60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</row>
    <row r="3" spans="1:29" ht="15" customHeight="1">
      <c r="A3" s="269" t="s">
        <v>61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</row>
    <row r="4" spans="1:29" s="137" customFormat="1" ht="15" customHeight="1">
      <c r="A4" s="270" t="str">
        <f>XDlist01!A4</f>
        <v>XIII открытый городской турнир по бадминтону "Кубок КемГУ"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</row>
    <row r="5" spans="1:29" s="137" customFormat="1" ht="15" customHeight="1">
      <c r="A5" s="271" t="s">
        <v>20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271"/>
    </row>
    <row r="6" spans="1:29" ht="15" customHeight="1">
      <c r="A6" s="272" t="s">
        <v>62</v>
      </c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</row>
    <row r="7" spans="1:29" ht="15" customHeight="1">
      <c r="B7" s="139"/>
      <c r="C7" s="139"/>
      <c r="D7" s="140"/>
      <c r="E7" s="139"/>
      <c r="F7" s="141"/>
      <c r="G7" s="142"/>
      <c r="H7" s="141"/>
      <c r="I7" s="141"/>
      <c r="J7" s="142"/>
      <c r="K7" s="141"/>
      <c r="L7" s="141"/>
      <c r="M7" s="142"/>
      <c r="N7" s="141"/>
      <c r="O7" s="139"/>
      <c r="P7" s="139"/>
    </row>
    <row r="8" spans="1:29" ht="15" customHeight="1">
      <c r="B8" s="143" t="s">
        <v>19</v>
      </c>
      <c r="C8" s="237" t="str">
        <f>XDlist01!B8</f>
        <v>Кемерово</v>
      </c>
      <c r="D8" s="237"/>
      <c r="E8" s="237"/>
      <c r="I8" s="136"/>
      <c r="J8" s="136"/>
      <c r="L8" s="137" t="s">
        <v>18</v>
      </c>
      <c r="M8" s="137"/>
      <c r="N8" s="145"/>
      <c r="O8" s="266" t="str">
        <f>XDlist01!F8</f>
        <v>17-19.01.2020</v>
      </c>
      <c r="P8" s="266"/>
      <c r="X8" s="143" t="s">
        <v>17</v>
      </c>
      <c r="Y8" s="267" t="str">
        <f>XDlist01!J8</f>
        <v>XD</v>
      </c>
      <c r="Z8" s="267"/>
    </row>
    <row r="9" spans="1:29" ht="15" customHeight="1">
      <c r="E9" s="147"/>
      <c r="F9" s="148"/>
      <c r="G9" s="149"/>
      <c r="H9" s="147"/>
      <c r="I9" s="147"/>
      <c r="J9" s="150"/>
      <c r="K9" s="151"/>
      <c r="L9" s="151"/>
      <c r="M9" s="152"/>
      <c r="N9" s="151"/>
      <c r="O9" s="147"/>
      <c r="P9" s="147"/>
      <c r="Q9" s="153"/>
    </row>
    <row r="10" spans="1:29" s="158" customFormat="1" ht="15.95" customHeight="1">
      <c r="A10" s="154">
        <v>-1</v>
      </c>
      <c r="B10" s="251" t="str">
        <f>XDlist01!C13</f>
        <v>X</v>
      </c>
      <c r="C10" s="252"/>
      <c r="D10" s="155">
        <v>17</v>
      </c>
      <c r="E10" s="265" t="str">
        <f>B11</f>
        <v>Иванова С. - Модзелевский Д.</v>
      </c>
      <c r="F10" s="265"/>
      <c r="G10" s="156"/>
      <c r="H10" s="176"/>
      <c r="I10" s="176"/>
      <c r="J10" s="156"/>
      <c r="K10" s="157"/>
      <c r="L10" s="157"/>
      <c r="Q10" s="154">
        <v>-41</v>
      </c>
      <c r="R10" s="249" t="str">
        <f>XDlist01!G17</f>
        <v>Добрынина К. - Добрынин Р.</v>
      </c>
      <c r="S10" s="249"/>
      <c r="T10" s="155">
        <v>57</v>
      </c>
      <c r="U10" s="261" t="str">
        <f>R11</f>
        <v>Князькина Д - Гарченко А.</v>
      </c>
      <c r="V10" s="261"/>
      <c r="W10" s="156"/>
      <c r="X10" s="157"/>
      <c r="Y10" s="157"/>
      <c r="Z10" s="157"/>
      <c r="AA10" s="157"/>
      <c r="AB10" s="157"/>
      <c r="AC10" s="157"/>
    </row>
    <row r="11" spans="1:29" s="158" customFormat="1" ht="15.95" customHeight="1">
      <c r="A11" s="154">
        <v>-2</v>
      </c>
      <c r="B11" s="299" t="str">
        <f>XDlist01!C14</f>
        <v>Иванова С. - Модзелевский Д.</v>
      </c>
      <c r="C11" s="299"/>
      <c r="D11" s="159"/>
      <c r="E11" s="248"/>
      <c r="F11" s="256"/>
      <c r="G11" s="155">
        <v>33</v>
      </c>
      <c r="H11" s="265" t="str">
        <f>E10</f>
        <v>Иванова С. - Модзелевский Д.</v>
      </c>
      <c r="I11" s="265"/>
      <c r="J11" s="156"/>
      <c r="K11" s="176"/>
      <c r="L11" s="176"/>
      <c r="Q11" s="154">
        <v>-42</v>
      </c>
      <c r="R11" s="249" t="str">
        <f>XDlist01!G21</f>
        <v>Князькина Д - Гарченко А.</v>
      </c>
      <c r="S11" s="249"/>
      <c r="T11" s="159"/>
      <c r="U11" s="248" t="s">
        <v>64</v>
      </c>
      <c r="V11" s="256"/>
      <c r="W11" s="155">
        <v>74</v>
      </c>
      <c r="X11" s="261" t="str">
        <f>U12</f>
        <v>Кобзева О - Кирюхин К.</v>
      </c>
      <c r="Y11" s="261"/>
      <c r="Z11" s="236" t="s">
        <v>10</v>
      </c>
      <c r="AB11" s="157"/>
      <c r="AC11" s="157"/>
    </row>
    <row r="12" spans="1:29" s="158" customFormat="1" ht="15.95" customHeight="1">
      <c r="A12" s="154">
        <v>-3</v>
      </c>
      <c r="B12" s="299" t="str">
        <f>XDlist01!C17</f>
        <v>Гридина Э. - Абдуллаев И.</v>
      </c>
      <c r="C12" s="299"/>
      <c r="D12" s="172">
        <v>18</v>
      </c>
      <c r="E12" s="261" t="str">
        <f>B13</f>
        <v>Кадошникова Д. - Цигельников Д.</v>
      </c>
      <c r="F12" s="262"/>
      <c r="G12" s="159"/>
      <c r="H12" s="248" t="s">
        <v>208</v>
      </c>
      <c r="I12" s="256"/>
      <c r="J12" s="156"/>
      <c r="K12" s="160"/>
      <c r="L12" s="157"/>
      <c r="Q12" s="154">
        <v>-43</v>
      </c>
      <c r="R12" s="249" t="str">
        <f>XDlist01!G29</f>
        <v>Кобзева О - Кирюхин К.</v>
      </c>
      <c r="S12" s="249"/>
      <c r="T12" s="155">
        <v>58</v>
      </c>
      <c r="U12" s="261" t="str">
        <f>R12</f>
        <v>Кобзева О - Кирюхин К.</v>
      </c>
      <c r="V12" s="262"/>
      <c r="W12" s="161"/>
      <c r="X12" s="300" t="s">
        <v>209</v>
      </c>
      <c r="Y12" s="248"/>
      <c r="Z12" s="236"/>
      <c r="AA12" s="162"/>
      <c r="AB12" s="157"/>
      <c r="AC12" s="157"/>
    </row>
    <row r="13" spans="1:29" s="158" customFormat="1" ht="15.95" customHeight="1">
      <c r="A13" s="154">
        <v>-4</v>
      </c>
      <c r="B13" s="299" t="str">
        <f>XDlist01!C18</f>
        <v>Кадошникова Д. - Цигельников Д.</v>
      </c>
      <c r="C13" s="299"/>
      <c r="D13" s="159"/>
      <c r="E13" s="248" t="s">
        <v>210</v>
      </c>
      <c r="F13" s="248"/>
      <c r="G13" s="156"/>
      <c r="H13" s="157"/>
      <c r="I13" s="163"/>
      <c r="J13" s="155">
        <v>49</v>
      </c>
      <c r="K13" s="261" t="str">
        <f>H11</f>
        <v>Иванова С. - Модзелевский Д.</v>
      </c>
      <c r="L13" s="261"/>
      <c r="Q13" s="154">
        <v>-44</v>
      </c>
      <c r="R13" s="249" t="str">
        <f>XDlist01!G37</f>
        <v>Колбина А. - Дуничев Н.</v>
      </c>
      <c r="S13" s="249"/>
      <c r="T13" s="159"/>
      <c r="U13" s="248" t="s">
        <v>15</v>
      </c>
      <c r="V13" s="248"/>
      <c r="W13" s="156"/>
      <c r="X13" s="176"/>
      <c r="Y13" s="176"/>
      <c r="Z13" s="157"/>
      <c r="AA13" s="157"/>
    </row>
    <row r="14" spans="1:29" s="158" customFormat="1" ht="15.95" customHeight="1">
      <c r="A14" s="154">
        <v>-5</v>
      </c>
      <c r="B14" s="299" t="str">
        <f>XDlist01!C21</f>
        <v>Куранцева А. - Рябчевский Г.</v>
      </c>
      <c r="C14" s="299"/>
      <c r="D14" s="172">
        <v>19</v>
      </c>
      <c r="E14" s="261" t="str">
        <f>B15</f>
        <v>Хлыстун Е. - Кольцов Е.</v>
      </c>
      <c r="F14" s="261"/>
      <c r="G14" s="156"/>
      <c r="H14" s="157"/>
      <c r="I14" s="163"/>
      <c r="J14" s="161"/>
      <c r="K14" s="248" t="s">
        <v>35</v>
      </c>
      <c r="L14" s="256"/>
      <c r="P14" s="157"/>
      <c r="U14" s="164"/>
      <c r="V14" s="164"/>
    </row>
    <row r="15" spans="1:29" s="158" customFormat="1" ht="15.95" customHeight="1">
      <c r="A15" s="154">
        <v>-6</v>
      </c>
      <c r="B15" s="299" t="str">
        <f>XDlist01!C22</f>
        <v>Хлыстун Е. - Кольцов Е.</v>
      </c>
      <c r="C15" s="299"/>
      <c r="D15" s="159"/>
      <c r="E15" s="248" t="s">
        <v>211</v>
      </c>
      <c r="F15" s="248"/>
      <c r="G15" s="155">
        <v>34</v>
      </c>
      <c r="H15" s="261" t="str">
        <f>E16</f>
        <v>Баканова Ю. - Румянцев А.</v>
      </c>
      <c r="I15" s="262"/>
      <c r="J15" s="156"/>
      <c r="K15" s="157"/>
      <c r="M15" s="161"/>
      <c r="N15" s="154"/>
      <c r="O15" s="176"/>
      <c r="P15" s="176"/>
      <c r="U15" s="164"/>
      <c r="V15" s="164"/>
    </row>
    <row r="16" spans="1:29" s="158" customFormat="1" ht="15.95" customHeight="1">
      <c r="A16" s="154">
        <v>-7</v>
      </c>
      <c r="B16" s="299" t="str">
        <f>XDlist01!C25</f>
        <v>Баканова Ю. - Румянцев А.</v>
      </c>
      <c r="C16" s="299"/>
      <c r="D16" s="155">
        <v>20</v>
      </c>
      <c r="E16" s="261" t="str">
        <f>B16</f>
        <v>Баканова Ю. - Румянцев А.</v>
      </c>
      <c r="F16" s="262"/>
      <c r="G16" s="156"/>
      <c r="H16" s="248" t="s">
        <v>212</v>
      </c>
      <c r="I16" s="248"/>
      <c r="J16" s="156"/>
      <c r="K16" s="157"/>
      <c r="L16" s="157"/>
      <c r="M16" s="161"/>
      <c r="N16" s="157"/>
      <c r="O16" s="157"/>
      <c r="P16" s="165"/>
      <c r="Q16" s="156">
        <v>-57</v>
      </c>
      <c r="R16" s="245" t="str">
        <f>R10</f>
        <v>Добрынина К. - Добрынин Р.</v>
      </c>
      <c r="S16" s="246"/>
      <c r="T16" s="166">
        <v>73</v>
      </c>
      <c r="U16" s="261" t="str">
        <f>R17</f>
        <v>Колбина А. - Дуничев Н.</v>
      </c>
      <c r="V16" s="261"/>
      <c r="X16" s="244" t="s">
        <v>9</v>
      </c>
      <c r="AA16" s="157"/>
    </row>
    <row r="17" spans="1:40" s="158" customFormat="1" ht="15.95" customHeight="1">
      <c r="A17" s="154">
        <v>-8</v>
      </c>
      <c r="B17" s="301" t="str">
        <f>XDlist01!C26</f>
        <v>X</v>
      </c>
      <c r="C17" s="301"/>
      <c r="D17" s="159"/>
      <c r="E17" s="248"/>
      <c r="F17" s="248"/>
      <c r="G17" s="156"/>
      <c r="H17" s="157"/>
      <c r="I17" s="157"/>
      <c r="J17" s="156"/>
      <c r="K17" s="157"/>
      <c r="M17" s="155">
        <v>66</v>
      </c>
      <c r="N17" s="243" t="str">
        <f>K21</f>
        <v>Минаева А. - Михеев М.</v>
      </c>
      <c r="O17" s="243"/>
      <c r="P17" s="236" t="s">
        <v>66</v>
      </c>
      <c r="Q17" s="156">
        <v>-58</v>
      </c>
      <c r="R17" s="245" t="str">
        <f>R13</f>
        <v>Колбина А. - Дуничев Н.</v>
      </c>
      <c r="S17" s="246"/>
      <c r="T17" s="159"/>
      <c r="U17" s="248" t="s">
        <v>213</v>
      </c>
      <c r="V17" s="248"/>
      <c r="X17" s="244"/>
    </row>
    <row r="18" spans="1:40" s="158" customFormat="1" ht="15.95" customHeight="1">
      <c r="A18" s="154">
        <v>-9</v>
      </c>
      <c r="B18" s="301" t="str">
        <f>XDlist01!C29</f>
        <v>X</v>
      </c>
      <c r="C18" s="301"/>
      <c r="D18" s="155">
        <v>21</v>
      </c>
      <c r="E18" s="261" t="str">
        <f>B19</f>
        <v>Минаева А. - Михеев М.</v>
      </c>
      <c r="F18" s="261"/>
      <c r="G18" s="156"/>
      <c r="H18" s="176"/>
      <c r="I18" s="176"/>
      <c r="J18" s="156"/>
      <c r="K18" s="157"/>
      <c r="L18" s="157"/>
      <c r="M18" s="161"/>
      <c r="N18" s="247" t="s">
        <v>214</v>
      </c>
      <c r="O18" s="247"/>
      <c r="P18" s="236"/>
      <c r="U18" s="164"/>
      <c r="V18" s="164"/>
    </row>
    <row r="19" spans="1:40" s="158" customFormat="1" ht="15.95" customHeight="1">
      <c r="A19" s="154">
        <v>-10</v>
      </c>
      <c r="B19" s="299" t="str">
        <f>XDlist01!C31</f>
        <v>Минаева А. - Михеев М.</v>
      </c>
      <c r="C19" s="299"/>
      <c r="D19" s="159"/>
      <c r="E19" s="248"/>
      <c r="F19" s="256"/>
      <c r="G19" s="155">
        <v>35</v>
      </c>
      <c r="H19" s="261" t="str">
        <f>E18</f>
        <v>Минаева А. - Михеев М.</v>
      </c>
      <c r="I19" s="261"/>
      <c r="J19" s="156"/>
      <c r="K19" s="176"/>
      <c r="L19" s="176"/>
      <c r="M19" s="161"/>
      <c r="N19" s="157"/>
      <c r="U19" s="164"/>
      <c r="V19" s="164"/>
    </row>
    <row r="20" spans="1:40" s="158" customFormat="1" ht="15.95" customHeight="1">
      <c r="A20" s="154">
        <v>-11</v>
      </c>
      <c r="B20" s="299" t="str">
        <f>XDlist01!C33</f>
        <v>Мальцева В. - Ермаков И.</v>
      </c>
      <c r="C20" s="299"/>
      <c r="D20" s="172">
        <v>22</v>
      </c>
      <c r="E20" s="261" t="str">
        <f>B20</f>
        <v>Мальцева В. - Ермаков И.</v>
      </c>
      <c r="F20" s="262"/>
      <c r="G20" s="159"/>
      <c r="H20" s="248" t="s">
        <v>215</v>
      </c>
      <c r="I20" s="256"/>
      <c r="J20" s="156"/>
      <c r="K20" s="160"/>
      <c r="L20" s="157"/>
      <c r="M20" s="161"/>
      <c r="N20" s="157"/>
      <c r="Q20" s="154">
        <v>-37</v>
      </c>
      <c r="R20" s="245" t="str">
        <f>B38</f>
        <v>Гайратова Ж. - Иванов С.</v>
      </c>
      <c r="S20" s="246"/>
      <c r="T20" s="166">
        <v>55</v>
      </c>
      <c r="U20" s="261" t="str">
        <f>R21</f>
        <v>Ефимова К. - Егоров Д.</v>
      </c>
      <c r="V20" s="261"/>
      <c r="W20" s="156"/>
      <c r="X20" s="176"/>
      <c r="Y20" s="176"/>
      <c r="Z20" s="156"/>
    </row>
    <row r="21" spans="1:40" s="158" customFormat="1" ht="15.95" customHeight="1">
      <c r="A21" s="154">
        <v>-12</v>
      </c>
      <c r="B21" s="299" t="str">
        <f>XDlist01!C34</f>
        <v>Хлыстун Я. - Баканов А.</v>
      </c>
      <c r="C21" s="299"/>
      <c r="D21" s="159"/>
      <c r="E21" s="248" t="s">
        <v>13</v>
      </c>
      <c r="F21" s="248"/>
      <c r="G21" s="156"/>
      <c r="H21" s="157"/>
      <c r="I21" s="163"/>
      <c r="J21" s="155">
        <v>50</v>
      </c>
      <c r="K21" s="261" t="str">
        <f>H19</f>
        <v>Минаева А. - Михеев М.</v>
      </c>
      <c r="L21" s="262"/>
      <c r="M21" s="161"/>
      <c r="N21" s="168"/>
      <c r="Q21" s="154">
        <v>-38</v>
      </c>
      <c r="R21" s="245" t="str">
        <f>B40</f>
        <v>Ефимова К. - Егоров Д.</v>
      </c>
      <c r="S21" s="246"/>
      <c r="T21" s="169"/>
      <c r="U21" s="279" t="s">
        <v>216</v>
      </c>
      <c r="V21" s="248"/>
      <c r="W21" s="155">
        <v>72</v>
      </c>
      <c r="X21" s="261" t="str">
        <f>U20</f>
        <v>Ефимова К. - Егоров Д.</v>
      </c>
      <c r="Y21" s="261"/>
      <c r="Z21" s="236" t="s">
        <v>3</v>
      </c>
    </row>
    <row r="22" spans="1:40" s="158" customFormat="1" ht="15.95" customHeight="1">
      <c r="A22" s="154">
        <v>-13</v>
      </c>
      <c r="B22" s="299" t="str">
        <f>XDlist01!C37</f>
        <v>Ларина В. - Климачев Н.</v>
      </c>
      <c r="C22" s="299"/>
      <c r="D22" s="172">
        <v>23</v>
      </c>
      <c r="E22" s="261" t="str">
        <f>B22</f>
        <v>Ларина В. - Климачев Н.</v>
      </c>
      <c r="F22" s="261"/>
      <c r="G22" s="156"/>
      <c r="H22" s="157"/>
      <c r="I22" s="163"/>
      <c r="J22" s="161"/>
      <c r="K22" s="248" t="s">
        <v>217</v>
      </c>
      <c r="L22" s="248"/>
      <c r="M22" s="156"/>
      <c r="N22" s="165"/>
      <c r="Q22" s="154">
        <v>-39</v>
      </c>
      <c r="R22" s="245" t="str">
        <f>B42</f>
        <v>Секлецова А. - Сатилханов Ш.</v>
      </c>
      <c r="S22" s="246"/>
      <c r="T22" s="166">
        <v>56</v>
      </c>
      <c r="U22" s="261" t="str">
        <f>R22</f>
        <v>Секлецова А. - Сатилханов Ш.</v>
      </c>
      <c r="V22" s="262"/>
      <c r="W22" s="156"/>
      <c r="X22" s="300" t="s">
        <v>218</v>
      </c>
      <c r="Y22" s="248"/>
      <c r="Z22" s="236"/>
      <c r="AE22" s="156"/>
      <c r="AF22" s="154"/>
      <c r="AG22" s="176"/>
      <c r="AH22" s="176"/>
      <c r="AI22" s="156"/>
      <c r="AJ22" s="160"/>
      <c r="AK22" s="160"/>
      <c r="AL22" s="156"/>
      <c r="AM22" s="157"/>
      <c r="AN22" s="157"/>
    </row>
    <row r="23" spans="1:40" s="158" customFormat="1" ht="15.95" customHeight="1">
      <c r="A23" s="154">
        <v>-14</v>
      </c>
      <c r="B23" s="299" t="str">
        <f>XDlist01!C38</f>
        <v>Крывда С. - Черепанов А.</v>
      </c>
      <c r="C23" s="299"/>
      <c r="D23" s="159"/>
      <c r="E23" s="248" t="s">
        <v>219</v>
      </c>
      <c r="F23" s="248"/>
      <c r="G23" s="155">
        <v>36</v>
      </c>
      <c r="H23" s="261" t="str">
        <f>E22</f>
        <v>Ларина В. - Климачев Н.</v>
      </c>
      <c r="I23" s="262"/>
      <c r="J23" s="156"/>
      <c r="K23" s="157"/>
      <c r="M23" s="154"/>
      <c r="Q23" s="154">
        <v>-40</v>
      </c>
      <c r="R23" s="245" t="str">
        <f>B45</f>
        <v>Клинова Е. - Клинов В.</v>
      </c>
      <c r="S23" s="246"/>
      <c r="T23" s="169"/>
      <c r="U23" s="248" t="s">
        <v>189</v>
      </c>
      <c r="V23" s="248"/>
      <c r="W23" s="156"/>
      <c r="X23" s="157"/>
      <c r="Y23" s="157"/>
      <c r="Z23" s="157"/>
    </row>
    <row r="24" spans="1:40" s="158" customFormat="1" ht="15.95" customHeight="1">
      <c r="A24" s="154">
        <v>-15</v>
      </c>
      <c r="B24" s="302" t="str">
        <f>XDlist01!C41</f>
        <v>Никулина Л. - Ефимов Ю.</v>
      </c>
      <c r="C24" s="302"/>
      <c r="D24" s="155">
        <v>24</v>
      </c>
      <c r="E24" s="260" t="str">
        <f>B24</f>
        <v>Никулина Л. - Ефимов Ю.</v>
      </c>
      <c r="F24" s="264"/>
      <c r="G24" s="156"/>
      <c r="H24" s="248" t="s">
        <v>220</v>
      </c>
      <c r="I24" s="248"/>
      <c r="J24" s="156"/>
      <c r="K24" s="157"/>
      <c r="L24" s="157"/>
      <c r="M24" s="156"/>
      <c r="U24" s="164"/>
      <c r="V24" s="164"/>
    </row>
    <row r="25" spans="1:40" s="158" customFormat="1" ht="15.95" customHeight="1">
      <c r="A25" s="154">
        <v>-16</v>
      </c>
      <c r="B25" s="251" t="str">
        <f>XDlist01!C42</f>
        <v>X</v>
      </c>
      <c r="C25" s="252"/>
      <c r="D25" s="159"/>
      <c r="E25" s="248"/>
      <c r="F25" s="248"/>
      <c r="G25" s="156"/>
      <c r="H25" s="157"/>
      <c r="I25" s="157"/>
      <c r="U25" s="164"/>
      <c r="V25" s="164"/>
    </row>
    <row r="26" spans="1:40" s="158" customFormat="1" ht="15.95" customHeight="1">
      <c r="A26" s="154"/>
      <c r="B26" s="157"/>
      <c r="C26" s="176"/>
      <c r="D26" s="156"/>
      <c r="E26" s="160"/>
      <c r="F26" s="160"/>
      <c r="G26" s="156"/>
      <c r="H26" s="157"/>
      <c r="I26" s="157"/>
      <c r="J26" s="156">
        <v>-49</v>
      </c>
      <c r="K26" s="249" t="str">
        <f>IF(K13=H11,H15,H11)</f>
        <v>Баканова Ю. - Румянцев А.</v>
      </c>
      <c r="L26" s="249"/>
      <c r="M26" s="155">
        <v>65</v>
      </c>
      <c r="N26" s="261" t="str">
        <f>K26</f>
        <v>Баканова Ю. - Румянцев А.</v>
      </c>
      <c r="O26" s="261"/>
      <c r="P26" s="244" t="s">
        <v>67</v>
      </c>
      <c r="Q26" s="156">
        <v>-55</v>
      </c>
      <c r="R26" s="245" t="str">
        <f>R20</f>
        <v>Гайратова Ж. - Иванов С.</v>
      </c>
      <c r="S26" s="246"/>
      <c r="T26" s="161">
        <v>71</v>
      </c>
      <c r="U26" s="243" t="str">
        <f>R27</f>
        <v>Клинова Е. - Клинов В.</v>
      </c>
      <c r="V26" s="243"/>
      <c r="X26" s="244" t="s">
        <v>2</v>
      </c>
    </row>
    <row r="27" spans="1:40" s="158" customFormat="1" ht="15.95" customHeight="1">
      <c r="A27" s="154"/>
      <c r="B27" s="157"/>
      <c r="C27" s="176"/>
      <c r="D27" s="156"/>
      <c r="E27" s="160"/>
      <c r="F27" s="160"/>
      <c r="G27" s="156"/>
      <c r="H27" s="157"/>
      <c r="I27" s="157"/>
      <c r="J27" s="154">
        <v>-50</v>
      </c>
      <c r="K27" s="249" t="str">
        <f>IF(K21=H19,H23,H19)</f>
        <v>Ларина В. - Климачев Н.</v>
      </c>
      <c r="L27" s="249"/>
      <c r="M27" s="159"/>
      <c r="N27" s="247" t="s">
        <v>11</v>
      </c>
      <c r="O27" s="247"/>
      <c r="P27" s="244"/>
      <c r="Q27" s="156">
        <v>-56</v>
      </c>
      <c r="R27" s="245" t="str">
        <f>R23</f>
        <v>Клинова Е. - Клинов В.</v>
      </c>
      <c r="S27" s="246"/>
      <c r="T27" s="169"/>
      <c r="U27" s="248" t="s">
        <v>221</v>
      </c>
      <c r="V27" s="248"/>
      <c r="X27" s="244"/>
    </row>
    <row r="28" spans="1:40" s="158" customFormat="1" ht="15.95" customHeight="1">
      <c r="A28" s="154">
        <v>-17</v>
      </c>
      <c r="B28" s="251" t="str">
        <f>B10</f>
        <v>X</v>
      </c>
      <c r="C28" s="252"/>
      <c r="D28" s="170">
        <v>45</v>
      </c>
      <c r="E28" s="260" t="str">
        <f>B29</f>
        <v>Гридина Э. - Абдуллаев И.</v>
      </c>
      <c r="F28" s="260"/>
      <c r="G28" s="154"/>
      <c r="J28" s="154"/>
      <c r="M28" s="154"/>
      <c r="U28" s="164"/>
      <c r="V28" s="164"/>
    </row>
    <row r="29" spans="1:40" s="158" customFormat="1" ht="15.95" customHeight="1">
      <c r="A29" s="154">
        <v>-18</v>
      </c>
      <c r="B29" s="245" t="str">
        <f>B12</f>
        <v>Гридина Э. - Абдуллаев И.</v>
      </c>
      <c r="C29" s="246"/>
      <c r="D29" s="171"/>
      <c r="E29" s="248"/>
      <c r="F29" s="256"/>
      <c r="G29" s="155">
        <v>61</v>
      </c>
      <c r="H29" s="261" t="str">
        <f>E28</f>
        <v>Гридина Э. - Абдуллаев И.</v>
      </c>
      <c r="I29" s="261"/>
      <c r="J29" s="156"/>
      <c r="K29" s="176"/>
      <c r="L29" s="176"/>
      <c r="M29" s="156"/>
      <c r="N29" s="157"/>
      <c r="U29" s="164"/>
      <c r="V29" s="164"/>
    </row>
    <row r="30" spans="1:40" s="158" customFormat="1" ht="15.95" customHeight="1">
      <c r="A30" s="154">
        <v>-19</v>
      </c>
      <c r="B30" s="258" t="str">
        <f>B14</f>
        <v>Куранцева А. - Рябчевский Г.</v>
      </c>
      <c r="C30" s="259"/>
      <c r="D30" s="172">
        <v>46</v>
      </c>
      <c r="E30" s="261" t="str">
        <f>B30</f>
        <v>Куранцева А. - Рябчевский Г.</v>
      </c>
      <c r="F30" s="262"/>
      <c r="G30" s="169"/>
      <c r="H30" s="248" t="s">
        <v>181</v>
      </c>
      <c r="I30" s="256"/>
      <c r="J30" s="156"/>
      <c r="K30" s="160"/>
      <c r="L30" s="157"/>
      <c r="M30" s="156"/>
      <c r="N30" s="157"/>
      <c r="Q30" s="154">
        <v>-33</v>
      </c>
      <c r="R30" s="245" t="str">
        <f>E12</f>
        <v>Кадошникова Д. - Цигельников Д.</v>
      </c>
      <c r="S30" s="246"/>
      <c r="T30" s="166">
        <v>51</v>
      </c>
      <c r="U30" s="261" t="str">
        <f>R31</f>
        <v>Хлыстун Е. - Кольцов Е.</v>
      </c>
      <c r="V30" s="261"/>
      <c r="W30" s="156"/>
      <c r="X30" s="176"/>
      <c r="Y30" s="176"/>
      <c r="Z30" s="156"/>
    </row>
    <row r="31" spans="1:40" s="158" customFormat="1" ht="15.95" customHeight="1">
      <c r="A31" s="154">
        <v>-20</v>
      </c>
      <c r="B31" s="251" t="str">
        <f>B17</f>
        <v>X</v>
      </c>
      <c r="C31" s="252"/>
      <c r="D31" s="171"/>
      <c r="E31" s="248"/>
      <c r="F31" s="248"/>
      <c r="G31" s="156"/>
      <c r="H31" s="157"/>
      <c r="I31" s="163"/>
      <c r="J31" s="155">
        <v>76</v>
      </c>
      <c r="K31" s="261" t="str">
        <f>H33</f>
        <v>Хлыстун Я. - Баканов А.</v>
      </c>
      <c r="L31" s="261"/>
      <c r="M31" s="156"/>
      <c r="N31" s="236" t="s">
        <v>68</v>
      </c>
      <c r="Q31" s="154">
        <v>-34</v>
      </c>
      <c r="R31" s="245" t="str">
        <f>E14</f>
        <v>Хлыстун Е. - Кольцов Е.</v>
      </c>
      <c r="S31" s="246"/>
      <c r="T31" s="169"/>
      <c r="U31" s="247" t="s">
        <v>4</v>
      </c>
      <c r="V31" s="255"/>
      <c r="W31" s="155">
        <v>68</v>
      </c>
      <c r="X31" s="261" t="str">
        <f>U32</f>
        <v>Никулина Л. - Ефимов Ю.</v>
      </c>
      <c r="Y31" s="261"/>
      <c r="Z31" s="236" t="s">
        <v>69</v>
      </c>
      <c r="AA31" s="157"/>
    </row>
    <row r="32" spans="1:40" s="158" customFormat="1" ht="15.95" customHeight="1">
      <c r="A32" s="154">
        <v>-21</v>
      </c>
      <c r="B32" s="303" t="str">
        <f>B18</f>
        <v>X</v>
      </c>
      <c r="C32" s="304"/>
      <c r="D32" s="172">
        <v>47</v>
      </c>
      <c r="E32" s="262" t="str">
        <f>B33</f>
        <v>Хлыстун Я. - Баканов А.</v>
      </c>
      <c r="F32" s="305"/>
      <c r="G32" s="156"/>
      <c r="H32" s="157"/>
      <c r="I32" s="163"/>
      <c r="J32" s="161"/>
      <c r="K32" s="248" t="s">
        <v>64</v>
      </c>
      <c r="L32" s="248"/>
      <c r="M32" s="156"/>
      <c r="N32" s="236"/>
      <c r="Q32" s="154">
        <v>-35</v>
      </c>
      <c r="R32" s="245" t="str">
        <f>E20</f>
        <v>Мальцева В. - Ермаков И.</v>
      </c>
      <c r="S32" s="246"/>
      <c r="T32" s="166">
        <v>52</v>
      </c>
      <c r="U32" s="261" t="str">
        <f>R33</f>
        <v>Никулина Л. - Ефимов Ю.</v>
      </c>
      <c r="V32" s="262"/>
      <c r="W32" s="156"/>
      <c r="X32" s="247" t="s">
        <v>222</v>
      </c>
      <c r="Y32" s="247"/>
      <c r="Z32" s="236"/>
    </row>
    <row r="33" spans="1:43" s="158" customFormat="1" ht="15.95" customHeight="1">
      <c r="A33" s="154">
        <v>-22</v>
      </c>
      <c r="B33" s="245" t="str">
        <f>B21</f>
        <v>Хлыстун Я. - Баканов А.</v>
      </c>
      <c r="C33" s="246"/>
      <c r="D33" s="171"/>
      <c r="E33" s="248"/>
      <c r="F33" s="248"/>
      <c r="G33" s="155">
        <v>62</v>
      </c>
      <c r="H33" s="261" t="str">
        <f>E32</f>
        <v>Хлыстун Я. - Баканов А.</v>
      </c>
      <c r="I33" s="262"/>
      <c r="J33" s="156"/>
      <c r="K33" s="157"/>
      <c r="M33" s="154"/>
      <c r="Q33" s="154">
        <v>-36</v>
      </c>
      <c r="R33" s="245" t="str">
        <f>E24</f>
        <v>Никулина Л. - Ефимов Ю.</v>
      </c>
      <c r="S33" s="246"/>
      <c r="T33" s="169"/>
      <c r="U33" s="257" t="s">
        <v>223</v>
      </c>
      <c r="V33" s="248"/>
      <c r="W33" s="156"/>
      <c r="X33" s="157"/>
      <c r="Y33" s="157"/>
      <c r="Z33" s="156"/>
    </row>
    <row r="34" spans="1:43" s="158" customFormat="1" ht="15.95" customHeight="1">
      <c r="A34" s="154">
        <v>-23</v>
      </c>
      <c r="B34" s="245" t="str">
        <f>B23</f>
        <v>Крывда С. - Черепанов А.</v>
      </c>
      <c r="C34" s="246"/>
      <c r="D34" s="172">
        <v>48</v>
      </c>
      <c r="E34" s="262" t="str">
        <f>B34</f>
        <v>Крывда С. - Черепанов А.</v>
      </c>
      <c r="F34" s="306"/>
      <c r="G34" s="156"/>
      <c r="H34" s="248" t="s">
        <v>56</v>
      </c>
      <c r="I34" s="248"/>
      <c r="J34" s="156"/>
      <c r="K34" s="157"/>
      <c r="L34" s="157"/>
      <c r="M34" s="156"/>
      <c r="N34" s="157"/>
      <c r="U34" s="164"/>
      <c r="V34" s="164"/>
      <c r="AM34" s="157"/>
      <c r="AN34" s="156"/>
      <c r="AO34" s="157"/>
      <c r="AP34" s="174"/>
      <c r="AQ34" s="174"/>
    </row>
    <row r="35" spans="1:43" s="158" customFormat="1" ht="15.95" customHeight="1">
      <c r="A35" s="154">
        <v>-24</v>
      </c>
      <c r="B35" s="251" t="str">
        <f>B25</f>
        <v>X</v>
      </c>
      <c r="C35" s="252"/>
      <c r="D35" s="175"/>
      <c r="E35" s="248"/>
      <c r="F35" s="248"/>
      <c r="G35" s="156"/>
      <c r="H35" s="157"/>
      <c r="I35" s="157"/>
      <c r="J35" s="156">
        <v>-61</v>
      </c>
      <c r="K35" s="245" t="str">
        <f>E30</f>
        <v>Куранцева А. - Рябчевский Г.</v>
      </c>
      <c r="L35" s="246"/>
      <c r="M35" s="161">
        <v>75</v>
      </c>
      <c r="N35" s="261" t="str">
        <f>K35</f>
        <v>Куранцева А. - Рябчевский Г.</v>
      </c>
      <c r="O35" s="261"/>
      <c r="P35" s="244" t="s">
        <v>71</v>
      </c>
      <c r="U35" s="164"/>
      <c r="V35" s="164"/>
      <c r="AN35" s="154"/>
    </row>
    <row r="36" spans="1:43" s="158" customFormat="1" ht="15.95" customHeight="1">
      <c r="E36" s="164"/>
      <c r="F36" s="164"/>
      <c r="J36" s="156">
        <v>-62</v>
      </c>
      <c r="K36" s="245" t="str">
        <f>E34</f>
        <v>Крывда С. - Черепанов А.</v>
      </c>
      <c r="L36" s="246"/>
      <c r="M36" s="159"/>
      <c r="N36" s="247" t="s">
        <v>224</v>
      </c>
      <c r="O36" s="247"/>
      <c r="P36" s="244"/>
      <c r="Q36" s="156">
        <v>-51</v>
      </c>
      <c r="R36" s="245" t="str">
        <f>R30</f>
        <v>Кадошникова Д. - Цигельников Д.</v>
      </c>
      <c r="S36" s="246"/>
      <c r="T36" s="161">
        <v>67</v>
      </c>
      <c r="U36" s="261" t="str">
        <f>R37</f>
        <v>Мальцева В. - Ермаков И.</v>
      </c>
      <c r="V36" s="261"/>
      <c r="X36" s="244" t="s">
        <v>72</v>
      </c>
      <c r="AN36" s="154"/>
    </row>
    <row r="37" spans="1:43" s="158" customFormat="1" ht="15.95" customHeight="1">
      <c r="A37" s="154"/>
      <c r="B37" s="160"/>
      <c r="C37" s="160"/>
      <c r="D37" s="156"/>
      <c r="E37" s="160"/>
      <c r="F37" s="160"/>
      <c r="G37" s="156"/>
      <c r="H37" s="157"/>
      <c r="I37" s="157"/>
      <c r="Q37" s="156">
        <v>-52</v>
      </c>
      <c r="R37" s="245" t="str">
        <f>R32</f>
        <v>Мальцева В. - Ермаков И.</v>
      </c>
      <c r="S37" s="246"/>
      <c r="T37" s="159"/>
      <c r="U37" s="248" t="s">
        <v>4</v>
      </c>
      <c r="V37" s="248"/>
      <c r="X37" s="244"/>
      <c r="AN37" s="154"/>
    </row>
    <row r="38" spans="1:43" s="158" customFormat="1" ht="15.95" customHeight="1">
      <c r="A38" s="154">
        <v>-25</v>
      </c>
      <c r="B38" s="249" t="str">
        <f>XDlist01!E14</f>
        <v>Гайратова Ж. - Иванов С.</v>
      </c>
      <c r="C38" s="249"/>
      <c r="D38" s="172">
        <v>37</v>
      </c>
      <c r="E38" s="261" t="str">
        <f>B39</f>
        <v>Гасперская К. - Наталушко Д.</v>
      </c>
      <c r="F38" s="261"/>
      <c r="G38" s="156"/>
      <c r="H38" s="176"/>
      <c r="I38" s="176"/>
      <c r="U38" s="164"/>
      <c r="V38" s="164"/>
    </row>
    <row r="39" spans="1:43" s="158" customFormat="1" ht="15.95" customHeight="1">
      <c r="A39" s="154">
        <v>-26</v>
      </c>
      <c r="B39" s="249" t="str">
        <f>XDlist01!E18</f>
        <v>Гасперская К. - Наталушко Д.</v>
      </c>
      <c r="C39" s="249"/>
      <c r="D39" s="159"/>
      <c r="E39" s="248" t="s">
        <v>189</v>
      </c>
      <c r="F39" s="256"/>
      <c r="G39" s="156">
        <v>53</v>
      </c>
      <c r="H39" s="261" t="str">
        <f>E40</f>
        <v>Ахмадова Н. - Худойкулов Ш.</v>
      </c>
      <c r="I39" s="261"/>
      <c r="J39" s="156"/>
      <c r="K39" s="176"/>
      <c r="L39" s="176"/>
      <c r="M39" s="156"/>
      <c r="N39" s="157"/>
      <c r="U39" s="164"/>
      <c r="V39" s="164"/>
    </row>
    <row r="40" spans="1:43" s="158" customFormat="1" ht="15.95" customHeight="1">
      <c r="A40" s="154">
        <v>-27</v>
      </c>
      <c r="B40" s="249" t="str">
        <f>XDlist01!E22</f>
        <v>Ефимова К. - Егоров Д.</v>
      </c>
      <c r="C40" s="249"/>
      <c r="D40" s="155">
        <v>38</v>
      </c>
      <c r="E40" s="261" t="str">
        <f>B41</f>
        <v>Ахмадова Н. - Худойкулов Ш.</v>
      </c>
      <c r="F40" s="262"/>
      <c r="G40" s="169"/>
      <c r="H40" s="248" t="s">
        <v>225</v>
      </c>
      <c r="I40" s="256"/>
      <c r="J40" s="156"/>
      <c r="K40" s="160"/>
      <c r="L40" s="157"/>
      <c r="M40" s="156"/>
      <c r="N40" s="157"/>
      <c r="Q40" s="154">
        <v>-45</v>
      </c>
      <c r="R40" s="251"/>
      <c r="S40" s="252"/>
      <c r="T40" s="166">
        <v>63</v>
      </c>
      <c r="U40" s="243"/>
      <c r="V40" s="243"/>
      <c r="W40" s="156"/>
      <c r="X40" s="176"/>
      <c r="Y40" s="176"/>
      <c r="Z40" s="157"/>
    </row>
    <row r="41" spans="1:43" s="158" customFormat="1" ht="15.95" customHeight="1">
      <c r="A41" s="154">
        <v>-28</v>
      </c>
      <c r="B41" s="249" t="str">
        <f>XDlist01!E24</f>
        <v>Ахмадова Н. - Худойкулов Ш.</v>
      </c>
      <c r="C41" s="249"/>
      <c r="D41" s="159"/>
      <c r="E41" s="248" t="s">
        <v>226</v>
      </c>
      <c r="F41" s="248"/>
      <c r="G41" s="156"/>
      <c r="H41" s="157"/>
      <c r="I41" s="163"/>
      <c r="J41" s="155">
        <v>70</v>
      </c>
      <c r="K41" s="261" t="str">
        <f>H39</f>
        <v>Ахмадова Н. - Худойкулов Ш.</v>
      </c>
      <c r="L41" s="261"/>
      <c r="M41" s="156"/>
      <c r="N41" s="244" t="s">
        <v>6</v>
      </c>
      <c r="Q41" s="154">
        <v>-46</v>
      </c>
      <c r="R41" s="245"/>
      <c r="S41" s="246"/>
      <c r="T41" s="169"/>
      <c r="U41" s="247"/>
      <c r="V41" s="255"/>
      <c r="W41" s="155">
        <v>78</v>
      </c>
      <c r="X41" s="243"/>
      <c r="Y41" s="243"/>
      <c r="Z41" s="236" t="s">
        <v>73</v>
      </c>
    </row>
    <row r="42" spans="1:43" s="158" customFormat="1" ht="15.95" customHeight="1">
      <c r="A42" s="154">
        <v>-29</v>
      </c>
      <c r="B42" s="249" t="str">
        <f>XDlist01!E30</f>
        <v>Секлецова А. - Сатилханов Ш.</v>
      </c>
      <c r="C42" s="249"/>
      <c r="D42" s="155">
        <v>39</v>
      </c>
      <c r="E42" s="261" t="str">
        <f>B43</f>
        <v>Кирюхина А. - Коцарь Ю.</v>
      </c>
      <c r="F42" s="261"/>
      <c r="G42" s="156"/>
      <c r="H42" s="157"/>
      <c r="I42" s="163"/>
      <c r="J42" s="159"/>
      <c r="K42" s="248" t="s">
        <v>70</v>
      </c>
      <c r="L42" s="248"/>
      <c r="M42" s="156"/>
      <c r="N42" s="244"/>
      <c r="Q42" s="154">
        <v>-47</v>
      </c>
      <c r="R42" s="245"/>
      <c r="S42" s="246"/>
      <c r="T42" s="166">
        <v>64</v>
      </c>
      <c r="U42" s="243"/>
      <c r="V42" s="250"/>
      <c r="W42" s="156"/>
      <c r="X42" s="248"/>
      <c r="Y42" s="248"/>
      <c r="Z42" s="236"/>
    </row>
    <row r="43" spans="1:43" s="158" customFormat="1" ht="15.95" customHeight="1">
      <c r="A43" s="154">
        <v>-30</v>
      </c>
      <c r="B43" s="249" t="str">
        <f>XDlist01!E32</f>
        <v>Кирюхина А. - Коцарь Ю.</v>
      </c>
      <c r="C43" s="249"/>
      <c r="D43" s="159"/>
      <c r="E43" s="248" t="s">
        <v>227</v>
      </c>
      <c r="F43" s="248"/>
      <c r="G43" s="155">
        <v>54</v>
      </c>
      <c r="H43" s="261" t="str">
        <f>E44</f>
        <v>Иванова М. - Курилов Д.</v>
      </c>
      <c r="I43" s="262"/>
      <c r="J43" s="156"/>
      <c r="K43" s="157"/>
      <c r="M43" s="154"/>
      <c r="Q43" s="154">
        <v>-48</v>
      </c>
      <c r="R43" s="251"/>
      <c r="S43" s="252"/>
      <c r="T43" s="169"/>
      <c r="U43" s="247"/>
      <c r="V43" s="247"/>
      <c r="W43" s="156"/>
      <c r="X43" s="157"/>
      <c r="Y43" s="157"/>
      <c r="Z43" s="156"/>
    </row>
    <row r="44" spans="1:43" s="158" customFormat="1" ht="15.95" customHeight="1">
      <c r="A44" s="154">
        <v>-31</v>
      </c>
      <c r="B44" s="249" t="str">
        <f>XDlist01!E38</f>
        <v>Иванова М. - Курилов Д.</v>
      </c>
      <c r="C44" s="249"/>
      <c r="D44" s="155">
        <v>40</v>
      </c>
      <c r="E44" s="261" t="str">
        <f>B44</f>
        <v>Иванова М. - Курилов Д.</v>
      </c>
      <c r="F44" s="262"/>
      <c r="G44" s="156"/>
      <c r="H44" s="248" t="s">
        <v>228</v>
      </c>
      <c r="I44" s="248"/>
      <c r="J44" s="156"/>
      <c r="K44" s="157"/>
      <c r="L44" s="157"/>
      <c r="M44" s="156"/>
      <c r="N44" s="157"/>
      <c r="O44" s="157"/>
      <c r="U44" s="164"/>
      <c r="V44" s="164"/>
    </row>
    <row r="45" spans="1:43" s="158" customFormat="1" ht="15.95" customHeight="1">
      <c r="A45" s="154">
        <v>-32</v>
      </c>
      <c r="B45" s="249" t="str">
        <f>XDlist01!E40</f>
        <v>Клинова Е. - Клинов В.</v>
      </c>
      <c r="C45" s="249"/>
      <c r="D45" s="159"/>
      <c r="E45" s="248" t="s">
        <v>229</v>
      </c>
      <c r="F45" s="248"/>
      <c r="G45" s="156"/>
      <c r="H45" s="157"/>
      <c r="I45" s="157"/>
      <c r="J45" s="156"/>
      <c r="K45" s="157"/>
      <c r="M45" s="154"/>
      <c r="U45" s="164"/>
      <c r="V45" s="164"/>
    </row>
    <row r="46" spans="1:43" s="158" customFormat="1" ht="15.95" customHeight="1">
      <c r="A46" s="154"/>
      <c r="B46" s="157"/>
      <c r="C46" s="176"/>
      <c r="D46" s="156"/>
      <c r="E46" s="157"/>
      <c r="F46" s="157"/>
      <c r="G46" s="156"/>
      <c r="H46" s="157"/>
      <c r="I46" s="157"/>
      <c r="J46" s="156">
        <v>-53</v>
      </c>
      <c r="K46" s="245" t="str">
        <f>E38</f>
        <v>Гасперская К. - Наталушко Д.</v>
      </c>
      <c r="L46" s="246"/>
      <c r="M46" s="155">
        <v>69</v>
      </c>
      <c r="N46" s="261" t="str">
        <f>K47</f>
        <v>Кирюхина А. - Коцарь Ю.</v>
      </c>
      <c r="O46" s="261"/>
      <c r="P46" s="244" t="s">
        <v>5</v>
      </c>
      <c r="Q46" s="156">
        <v>-63</v>
      </c>
      <c r="R46" s="245"/>
      <c r="S46" s="246"/>
      <c r="T46" s="161">
        <v>77</v>
      </c>
      <c r="U46" s="243"/>
      <c r="V46" s="243"/>
      <c r="X46" s="244" t="s">
        <v>74</v>
      </c>
    </row>
    <row r="47" spans="1:43" s="158" customFormat="1" ht="15.95" customHeight="1">
      <c r="A47" s="154"/>
      <c r="B47" s="239"/>
      <c r="C47" s="239"/>
      <c r="D47" s="156"/>
      <c r="E47" s="241"/>
      <c r="F47" s="241"/>
      <c r="G47" s="156"/>
      <c r="J47" s="154">
        <v>-54</v>
      </c>
      <c r="K47" s="245" t="str">
        <f>E42</f>
        <v>Кирюхина А. - Коцарь Ю.</v>
      </c>
      <c r="L47" s="246"/>
      <c r="M47" s="169"/>
      <c r="N47" s="247" t="s">
        <v>230</v>
      </c>
      <c r="O47" s="247"/>
      <c r="P47" s="244"/>
      <c r="Q47" s="156">
        <v>-64</v>
      </c>
      <c r="R47" s="245"/>
      <c r="S47" s="246"/>
      <c r="T47" s="169"/>
      <c r="U47" s="248"/>
      <c r="V47" s="248"/>
      <c r="X47" s="244"/>
    </row>
    <row r="48" spans="1:43" s="158" customFormat="1" ht="15" customHeight="1">
      <c r="B48" s="239"/>
      <c r="C48" s="239"/>
      <c r="D48" s="156"/>
      <c r="E48" s="240"/>
      <c r="F48" s="240"/>
      <c r="L48" s="157"/>
      <c r="M48" s="156"/>
      <c r="N48" s="157"/>
      <c r="O48" s="157"/>
      <c r="P48" s="157"/>
      <c r="AM48" s="157"/>
      <c r="AN48" s="156"/>
      <c r="AO48" s="157"/>
      <c r="AP48" s="157"/>
      <c r="AQ48" s="157"/>
    </row>
    <row r="49" spans="1:26" s="158" customFormat="1" ht="15" customHeight="1">
      <c r="A49" s="140"/>
      <c r="H49" s="239"/>
      <c r="I49" s="239"/>
      <c r="J49" s="156"/>
      <c r="K49" s="241"/>
      <c r="L49" s="241"/>
      <c r="M49" s="142"/>
      <c r="N49" s="239"/>
      <c r="O49" s="239"/>
      <c r="P49" s="156"/>
      <c r="Q49" s="241"/>
      <c r="R49" s="241"/>
      <c r="S49" s="157"/>
      <c r="T49" s="157"/>
      <c r="U49" s="239"/>
      <c r="V49" s="239"/>
      <c r="W49" s="156"/>
      <c r="X49" s="241"/>
      <c r="Y49" s="241"/>
      <c r="Z49" s="162"/>
    </row>
    <row r="50" spans="1:26" s="158" customFormat="1" ht="15" customHeight="1">
      <c r="A50" s="140"/>
      <c r="B50" s="178" t="s">
        <v>1</v>
      </c>
      <c r="C50" s="178"/>
      <c r="D50" s="145"/>
      <c r="E50" s="178"/>
      <c r="F50" s="237"/>
      <c r="G50" s="237"/>
      <c r="H50" s="237"/>
      <c r="I50" s="237"/>
      <c r="J50" s="142"/>
      <c r="K50" s="242" t="str">
        <f>[4]XD!D37</f>
        <v>М.В. Баканов</v>
      </c>
      <c r="L50" s="242"/>
      <c r="M50" s="179"/>
    </row>
    <row r="51" spans="1:26" s="158" customFormat="1" ht="11.25" customHeight="1">
      <c r="A51" s="154"/>
      <c r="B51" s="178"/>
      <c r="C51" s="178"/>
      <c r="D51" s="145"/>
      <c r="E51" s="178"/>
      <c r="F51" s="180"/>
      <c r="G51" s="142"/>
      <c r="H51" s="180"/>
      <c r="I51" s="180"/>
      <c r="J51" s="142"/>
      <c r="K51" s="180"/>
      <c r="L51" s="180"/>
      <c r="M51" s="154"/>
      <c r="N51" s="239"/>
      <c r="O51" s="239"/>
      <c r="P51" s="156"/>
      <c r="Q51" s="241"/>
      <c r="R51" s="241"/>
      <c r="S51" s="176"/>
      <c r="T51" s="157"/>
      <c r="U51" s="239"/>
      <c r="V51" s="239"/>
      <c r="W51" s="156"/>
      <c r="X51" s="241"/>
      <c r="Y51" s="241"/>
      <c r="Z51" s="236"/>
    </row>
    <row r="52" spans="1:26" s="158" customFormat="1" ht="11.25" customHeight="1">
      <c r="A52" s="154"/>
      <c r="B52" s="178" t="s">
        <v>0</v>
      </c>
      <c r="C52" s="178"/>
      <c r="D52" s="145"/>
      <c r="E52" s="178"/>
      <c r="F52" s="237"/>
      <c r="G52" s="237"/>
      <c r="H52" s="237"/>
      <c r="I52" s="237"/>
      <c r="J52" s="142"/>
      <c r="K52" s="238" t="str">
        <f>XDlist01!G51</f>
        <v>Т.О. Левкова</v>
      </c>
      <c r="L52" s="238"/>
      <c r="M52" s="154"/>
      <c r="N52" s="239"/>
      <c r="O52" s="239"/>
      <c r="P52" s="156"/>
      <c r="Q52" s="240"/>
      <c r="R52" s="240"/>
      <c r="S52" s="157"/>
      <c r="T52" s="157"/>
      <c r="U52" s="239"/>
      <c r="V52" s="239"/>
      <c r="W52" s="156"/>
      <c r="X52" s="240"/>
      <c r="Y52" s="240"/>
      <c r="Z52" s="236"/>
    </row>
    <row r="53" spans="1:26" s="158" customFormat="1" ht="11.25" customHeight="1">
      <c r="A53" s="154"/>
      <c r="D53" s="154"/>
      <c r="G53" s="154"/>
      <c r="I53" s="157"/>
      <c r="J53" s="156"/>
      <c r="M53" s="154"/>
      <c r="R53" s="176"/>
      <c r="S53" s="176"/>
    </row>
    <row r="54" spans="1:26" s="158" customFormat="1" ht="11.25" customHeight="1">
      <c r="A54" s="154"/>
      <c r="D54" s="154"/>
      <c r="G54" s="154"/>
      <c r="I54" s="157"/>
      <c r="J54" s="156"/>
      <c r="M54" s="154"/>
      <c r="R54" s="176"/>
      <c r="S54" s="176"/>
    </row>
    <row r="55" spans="1:26" s="158" customFormat="1" ht="11.25" customHeight="1">
      <c r="A55" s="154"/>
      <c r="D55" s="154"/>
      <c r="G55" s="154"/>
      <c r="I55" s="157"/>
      <c r="J55" s="156"/>
      <c r="M55" s="154"/>
    </row>
    <row r="56" spans="1:26" s="158" customFormat="1" ht="11.25" customHeight="1">
      <c r="A56" s="154"/>
      <c r="D56" s="154"/>
      <c r="G56" s="154"/>
      <c r="I56" s="157"/>
      <c r="J56" s="156"/>
      <c r="M56" s="154"/>
    </row>
    <row r="57" spans="1:26" s="158" customFormat="1" ht="11.25" customHeight="1">
      <c r="A57" s="154"/>
      <c r="M57" s="154"/>
    </row>
    <row r="58" spans="1:26" s="158" customFormat="1" ht="11.25" customHeight="1">
      <c r="A58" s="154"/>
      <c r="M58" s="154"/>
      <c r="Q58" s="157"/>
    </row>
    <row r="59" spans="1:26" s="158" customFormat="1" ht="11.25" customHeight="1">
      <c r="A59" s="154"/>
      <c r="M59" s="154"/>
      <c r="Q59" s="157"/>
    </row>
    <row r="60" spans="1:26" s="158" customFormat="1" ht="11.25" customHeight="1">
      <c r="A60" s="154"/>
      <c r="D60" s="154"/>
      <c r="G60" s="154"/>
      <c r="I60" s="157"/>
      <c r="J60" s="156"/>
      <c r="M60" s="154"/>
      <c r="Q60" s="157"/>
    </row>
    <row r="61" spans="1:26" s="158" customFormat="1" ht="11.25" customHeight="1">
      <c r="A61" s="154"/>
      <c r="D61" s="154"/>
      <c r="G61" s="154"/>
      <c r="I61" s="157"/>
      <c r="J61" s="156"/>
      <c r="M61" s="154"/>
    </row>
    <row r="62" spans="1:26" s="158" customFormat="1" ht="11.25" customHeight="1">
      <c r="A62" s="154"/>
      <c r="D62" s="154"/>
      <c r="G62" s="154"/>
      <c r="I62" s="157"/>
      <c r="J62" s="156"/>
      <c r="M62" s="154"/>
    </row>
    <row r="63" spans="1:26" s="158" customFormat="1" ht="11.25" customHeight="1">
      <c r="A63" s="154"/>
      <c r="D63" s="154"/>
      <c r="G63" s="154"/>
      <c r="I63" s="157"/>
      <c r="J63" s="156"/>
      <c r="M63" s="154"/>
    </row>
    <row r="64" spans="1:26" s="158" customFormat="1" ht="11.25" customHeight="1">
      <c r="A64" s="154"/>
      <c r="D64" s="154"/>
      <c r="G64" s="154"/>
      <c r="I64" s="157"/>
      <c r="J64" s="156"/>
      <c r="M64" s="154"/>
    </row>
    <row r="65" spans="1:32" s="158" customFormat="1" ht="11.25" customHeight="1">
      <c r="A65" s="154"/>
      <c r="D65" s="154"/>
      <c r="G65" s="154"/>
      <c r="I65" s="157"/>
      <c r="J65" s="156"/>
      <c r="M65" s="154"/>
      <c r="Q65" s="141"/>
      <c r="R65" s="141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</row>
    <row r="66" spans="1:32" s="158" customFormat="1" ht="11.25" customHeight="1">
      <c r="A66" s="154"/>
      <c r="D66" s="154"/>
      <c r="G66" s="154"/>
      <c r="I66" s="157"/>
      <c r="J66" s="156"/>
      <c r="M66" s="154"/>
      <c r="Q66" s="180"/>
      <c r="R66" s="141"/>
      <c r="S66" s="143"/>
      <c r="T66" s="143"/>
      <c r="U66" s="143"/>
      <c r="V66" s="143"/>
      <c r="W66" s="143"/>
      <c r="X66" s="143"/>
      <c r="Y66" s="143"/>
      <c r="Z66" s="143"/>
      <c r="AA66" s="143"/>
      <c r="AB66" s="143"/>
      <c r="AC66" s="143"/>
      <c r="AD66" s="143"/>
      <c r="AE66" s="143"/>
      <c r="AF66" s="143"/>
    </row>
    <row r="67" spans="1:32" s="158" customFormat="1" ht="11.25" customHeight="1">
      <c r="A67" s="154"/>
      <c r="D67" s="154"/>
      <c r="G67" s="154"/>
      <c r="I67" s="157"/>
      <c r="J67" s="156"/>
      <c r="M67" s="154"/>
      <c r="Q67" s="141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43"/>
      <c r="AD67" s="143"/>
      <c r="AE67" s="143"/>
      <c r="AF67" s="143"/>
    </row>
    <row r="68" spans="1:32" s="158" customFormat="1" ht="11.25" customHeight="1">
      <c r="A68" s="154"/>
      <c r="D68" s="154"/>
      <c r="G68" s="154"/>
      <c r="I68" s="157"/>
      <c r="J68" s="156"/>
      <c r="M68" s="154"/>
    </row>
    <row r="69" spans="1:32" s="158" customFormat="1" ht="11.25" customHeight="1">
      <c r="A69" s="154"/>
      <c r="D69" s="154"/>
      <c r="G69" s="154"/>
      <c r="I69" s="157"/>
      <c r="J69" s="156"/>
      <c r="M69" s="154"/>
    </row>
    <row r="70" spans="1:32" s="158" customFormat="1" ht="11.25" customHeight="1">
      <c r="A70" s="154"/>
      <c r="D70" s="154"/>
      <c r="G70" s="154"/>
      <c r="I70" s="157"/>
      <c r="J70" s="156"/>
      <c r="M70" s="154"/>
    </row>
    <row r="71" spans="1:32" s="158" customFormat="1" ht="11.25" customHeight="1">
      <c r="A71" s="154"/>
      <c r="D71" s="154"/>
      <c r="G71" s="154"/>
      <c r="I71" s="157"/>
      <c r="J71" s="156"/>
      <c r="M71" s="154"/>
    </row>
    <row r="72" spans="1:32" s="158" customFormat="1" ht="11.25" customHeight="1">
      <c r="A72" s="154"/>
      <c r="D72" s="154"/>
      <c r="G72" s="154"/>
      <c r="I72" s="157"/>
      <c r="J72" s="156"/>
      <c r="M72" s="154"/>
    </row>
    <row r="73" spans="1:32" s="158" customFormat="1" ht="11.25" customHeight="1">
      <c r="A73" s="154"/>
      <c r="D73" s="154"/>
      <c r="G73" s="154"/>
      <c r="I73" s="157"/>
      <c r="J73" s="156"/>
      <c r="M73" s="154"/>
    </row>
    <row r="74" spans="1:32" s="158" customFormat="1" ht="11.25" customHeight="1">
      <c r="A74" s="154"/>
      <c r="D74" s="154"/>
      <c r="G74" s="154"/>
      <c r="I74" s="157"/>
      <c r="J74" s="156"/>
      <c r="M74" s="154"/>
    </row>
    <row r="75" spans="1:32" s="158" customFormat="1" ht="11.25" customHeight="1">
      <c r="A75" s="154"/>
      <c r="D75" s="154"/>
      <c r="G75" s="154"/>
      <c r="I75" s="157"/>
      <c r="J75" s="156"/>
      <c r="M75" s="154"/>
    </row>
    <row r="76" spans="1:32" s="158" customFormat="1" ht="11.25" customHeight="1">
      <c r="A76" s="154"/>
      <c r="D76" s="154"/>
      <c r="G76" s="154"/>
      <c r="I76" s="157"/>
      <c r="J76" s="156"/>
      <c r="M76" s="154"/>
    </row>
    <row r="77" spans="1:32" s="158" customFormat="1" ht="11.25" customHeight="1">
      <c r="A77" s="154"/>
      <c r="D77" s="154"/>
      <c r="G77" s="154"/>
      <c r="I77" s="157"/>
      <c r="J77" s="156"/>
      <c r="M77" s="154"/>
    </row>
    <row r="78" spans="1:32" s="158" customFormat="1" ht="11.25" customHeight="1">
      <c r="A78" s="154"/>
      <c r="D78" s="154"/>
      <c r="G78" s="154"/>
      <c r="I78" s="157"/>
      <c r="J78" s="156"/>
      <c r="M78" s="154"/>
    </row>
    <row r="79" spans="1:32" s="158" customFormat="1" ht="11.25" customHeight="1">
      <c r="A79" s="154"/>
      <c r="D79" s="154"/>
      <c r="G79" s="154"/>
      <c r="I79" s="157"/>
      <c r="J79" s="156"/>
      <c r="M79" s="154"/>
    </row>
    <row r="80" spans="1:32" s="158" customFormat="1" ht="11.25" customHeight="1">
      <c r="A80" s="154"/>
      <c r="D80" s="154"/>
      <c r="G80" s="154"/>
      <c r="I80" s="157"/>
      <c r="J80" s="156"/>
      <c r="M80" s="154"/>
    </row>
    <row r="81" spans="1:13" s="158" customFormat="1" ht="11.25" customHeight="1">
      <c r="A81" s="154"/>
      <c r="D81" s="154"/>
      <c r="G81" s="154"/>
      <c r="I81" s="157"/>
      <c r="J81" s="156"/>
      <c r="M81" s="154"/>
    </row>
    <row r="82" spans="1:13" s="158" customFormat="1" ht="11.25" customHeight="1">
      <c r="A82" s="154"/>
      <c r="D82" s="154"/>
      <c r="G82" s="154"/>
      <c r="I82" s="157"/>
      <c r="J82" s="156"/>
      <c r="M82" s="154"/>
    </row>
    <row r="83" spans="1:13" s="158" customFormat="1" ht="11.25" customHeight="1">
      <c r="A83" s="154"/>
      <c r="D83" s="154"/>
      <c r="G83" s="154"/>
      <c r="I83" s="157"/>
      <c r="J83" s="156"/>
      <c r="M83" s="154"/>
    </row>
    <row r="84" spans="1:13" s="158" customFormat="1" ht="11.25" customHeight="1">
      <c r="A84" s="154"/>
      <c r="D84" s="154"/>
      <c r="G84" s="154"/>
      <c r="I84" s="157"/>
      <c r="J84" s="156"/>
      <c r="M84" s="154"/>
    </row>
    <row r="85" spans="1:13" s="158" customFormat="1" ht="11.25" customHeight="1">
      <c r="A85" s="154"/>
      <c r="D85" s="154"/>
      <c r="G85" s="154"/>
      <c r="I85" s="157"/>
      <c r="J85" s="156"/>
      <c r="M85" s="154"/>
    </row>
    <row r="86" spans="1:13" s="158" customFormat="1" ht="11.25" customHeight="1">
      <c r="A86" s="154"/>
      <c r="D86" s="154"/>
      <c r="G86" s="154"/>
      <c r="I86" s="157"/>
      <c r="J86" s="156"/>
      <c r="M86" s="154"/>
    </row>
    <row r="87" spans="1:13" s="158" customFormat="1" ht="11.25" customHeight="1">
      <c r="A87" s="154"/>
      <c r="D87" s="154"/>
      <c r="G87" s="154"/>
      <c r="I87" s="157"/>
      <c r="J87" s="156"/>
      <c r="M87" s="154"/>
    </row>
    <row r="88" spans="1:13" s="158" customFormat="1" ht="11.25" customHeight="1">
      <c r="A88" s="154"/>
      <c r="D88" s="154"/>
      <c r="G88" s="154"/>
      <c r="I88" s="157"/>
      <c r="J88" s="156"/>
      <c r="M88" s="154"/>
    </row>
    <row r="89" spans="1:13" s="158" customFormat="1" ht="11.25" customHeight="1">
      <c r="A89" s="154"/>
      <c r="D89" s="154"/>
      <c r="G89" s="154"/>
      <c r="I89" s="157"/>
      <c r="J89" s="156"/>
      <c r="M89" s="154"/>
    </row>
    <row r="90" spans="1:13" s="158" customFormat="1" ht="11.25" customHeight="1">
      <c r="A90" s="154"/>
      <c r="D90" s="154"/>
      <c r="G90" s="154"/>
      <c r="I90" s="157"/>
      <c r="J90" s="156"/>
      <c r="M90" s="154"/>
    </row>
    <row r="91" spans="1:13" s="158" customFormat="1" ht="11.25" customHeight="1">
      <c r="A91" s="154"/>
      <c r="D91" s="154"/>
      <c r="G91" s="154"/>
      <c r="I91" s="157"/>
      <c r="J91" s="156"/>
      <c r="M91" s="154"/>
    </row>
    <row r="92" spans="1:13" s="158" customFormat="1" ht="11.25" customHeight="1">
      <c r="A92" s="154"/>
      <c r="D92" s="154"/>
      <c r="G92" s="154"/>
      <c r="I92" s="157"/>
      <c r="J92" s="156"/>
      <c r="M92" s="154"/>
    </row>
    <row r="93" spans="1:13" s="158" customFormat="1" ht="11.25" customHeight="1">
      <c r="A93" s="154"/>
      <c r="D93" s="154"/>
      <c r="G93" s="154"/>
      <c r="I93" s="157"/>
      <c r="J93" s="156"/>
      <c r="M93" s="154"/>
    </row>
    <row r="94" spans="1:13" s="158" customFormat="1" ht="11.25" customHeight="1">
      <c r="A94" s="154"/>
      <c r="D94" s="154"/>
      <c r="G94" s="154"/>
      <c r="I94" s="157"/>
      <c r="J94" s="156"/>
      <c r="M94" s="154"/>
    </row>
    <row r="95" spans="1:13" s="158" customFormat="1" ht="11.25" customHeight="1">
      <c r="A95" s="154"/>
      <c r="D95" s="154"/>
      <c r="G95" s="154"/>
      <c r="I95" s="157"/>
      <c r="J95" s="156"/>
      <c r="M95" s="154"/>
    </row>
    <row r="96" spans="1:13" s="158" customFormat="1" ht="11.25" customHeight="1">
      <c r="A96" s="154"/>
      <c r="D96" s="154"/>
      <c r="G96" s="154"/>
      <c r="I96" s="157"/>
      <c r="J96" s="156"/>
      <c r="M96" s="154"/>
    </row>
    <row r="97" spans="1:13" s="158" customFormat="1" ht="11.25" customHeight="1">
      <c r="A97" s="154"/>
      <c r="D97" s="154"/>
      <c r="G97" s="154"/>
      <c r="I97" s="157"/>
      <c r="J97" s="156"/>
      <c r="M97" s="154"/>
    </row>
    <row r="98" spans="1:13" s="158" customFormat="1" ht="11.25" customHeight="1">
      <c r="A98" s="154"/>
      <c r="D98" s="154"/>
      <c r="G98" s="154"/>
      <c r="I98" s="157"/>
      <c r="J98" s="156"/>
      <c r="M98" s="154"/>
    </row>
    <row r="99" spans="1:13" s="158" customFormat="1" ht="11.25" customHeight="1">
      <c r="A99" s="154"/>
      <c r="D99" s="154"/>
      <c r="G99" s="154"/>
      <c r="I99" s="157"/>
      <c r="J99" s="156"/>
      <c r="M99" s="154"/>
    </row>
    <row r="100" spans="1:13" s="158" customFormat="1" ht="11.25" customHeight="1">
      <c r="A100" s="154"/>
      <c r="D100" s="154"/>
      <c r="G100" s="154"/>
      <c r="I100" s="157"/>
      <c r="J100" s="156"/>
      <c r="M100" s="154"/>
    </row>
    <row r="101" spans="1:13" s="158" customFormat="1" ht="11.25" customHeight="1">
      <c r="A101" s="154"/>
      <c r="D101" s="154"/>
      <c r="G101" s="154"/>
      <c r="I101" s="157"/>
      <c r="J101" s="156"/>
      <c r="M101" s="154"/>
    </row>
    <row r="102" spans="1:13" s="158" customFormat="1" ht="11.25" customHeight="1">
      <c r="A102" s="154"/>
      <c r="D102" s="154"/>
      <c r="G102" s="154"/>
      <c r="I102" s="157"/>
      <c r="J102" s="156"/>
      <c r="M102" s="154"/>
    </row>
    <row r="103" spans="1:13" s="158" customFormat="1" ht="11.25" customHeight="1">
      <c r="A103" s="154"/>
      <c r="D103" s="154"/>
      <c r="G103" s="154"/>
      <c r="I103" s="157"/>
      <c r="J103" s="156"/>
      <c r="M103" s="154"/>
    </row>
    <row r="104" spans="1:13" s="158" customFormat="1" ht="11.25" customHeight="1">
      <c r="A104" s="154"/>
      <c r="D104" s="154"/>
      <c r="G104" s="154"/>
      <c r="I104" s="157"/>
      <c r="J104" s="156"/>
      <c r="M104" s="154"/>
    </row>
    <row r="105" spans="1:13" s="158" customFormat="1" ht="11.25" customHeight="1">
      <c r="A105" s="154"/>
      <c r="D105" s="154"/>
      <c r="G105" s="154"/>
      <c r="I105" s="157"/>
      <c r="J105" s="156"/>
      <c r="M105" s="154"/>
    </row>
    <row r="106" spans="1:13" s="158" customFormat="1" ht="11.25" customHeight="1">
      <c r="A106" s="154"/>
      <c r="D106" s="154"/>
      <c r="G106" s="154"/>
      <c r="I106" s="157"/>
      <c r="J106" s="156"/>
      <c r="M106" s="154"/>
    </row>
    <row r="107" spans="1:13" s="158" customFormat="1" ht="11.25" customHeight="1">
      <c r="A107" s="154"/>
      <c r="D107" s="154"/>
      <c r="G107" s="154"/>
      <c r="I107" s="157"/>
      <c r="J107" s="156"/>
      <c r="M107" s="154"/>
    </row>
    <row r="108" spans="1:13" s="158" customFormat="1" ht="11.25" customHeight="1">
      <c r="A108" s="154"/>
      <c r="D108" s="154"/>
      <c r="G108" s="154"/>
      <c r="I108" s="157"/>
      <c r="J108" s="156"/>
      <c r="M108" s="154"/>
    </row>
    <row r="109" spans="1:13" s="158" customFormat="1" ht="11.25" customHeight="1">
      <c r="A109" s="154"/>
      <c r="D109" s="154"/>
      <c r="G109" s="154"/>
      <c r="I109" s="157"/>
      <c r="J109" s="156"/>
      <c r="M109" s="154"/>
    </row>
    <row r="110" spans="1:13" s="158" customFormat="1" ht="11.25" customHeight="1">
      <c r="A110" s="154"/>
      <c r="D110" s="154"/>
      <c r="G110" s="154"/>
      <c r="I110" s="157"/>
      <c r="J110" s="156"/>
      <c r="M110" s="154"/>
    </row>
    <row r="111" spans="1:13" s="158" customFormat="1" ht="11.25" customHeight="1">
      <c r="A111" s="154"/>
      <c r="D111" s="154"/>
      <c r="G111" s="154"/>
      <c r="I111" s="157"/>
      <c r="J111" s="156"/>
      <c r="M111" s="154"/>
    </row>
    <row r="112" spans="1:13" s="158" customFormat="1" ht="11.25" customHeight="1">
      <c r="A112" s="154"/>
      <c r="D112" s="154"/>
      <c r="G112" s="154"/>
      <c r="I112" s="157"/>
      <c r="J112" s="156"/>
      <c r="M112" s="154"/>
    </row>
    <row r="113" spans="1:13" s="158" customFormat="1" ht="11.25" customHeight="1">
      <c r="A113" s="154"/>
      <c r="D113" s="154"/>
      <c r="G113" s="154"/>
      <c r="I113" s="157"/>
      <c r="J113" s="156"/>
      <c r="M113" s="154"/>
    </row>
    <row r="114" spans="1:13" s="158" customFormat="1" ht="11.25" customHeight="1">
      <c r="A114" s="154"/>
      <c r="D114" s="154"/>
      <c r="G114" s="154"/>
      <c r="I114" s="157"/>
      <c r="J114" s="156"/>
      <c r="M114" s="154"/>
    </row>
    <row r="115" spans="1:13" s="158" customFormat="1" ht="11.25" customHeight="1">
      <c r="A115" s="154"/>
      <c r="D115" s="154"/>
      <c r="G115" s="154"/>
      <c r="I115" s="157"/>
      <c r="J115" s="156"/>
      <c r="M115" s="154"/>
    </row>
    <row r="116" spans="1:13" s="158" customFormat="1" ht="11.25" customHeight="1">
      <c r="A116" s="154"/>
      <c r="D116" s="154"/>
      <c r="G116" s="154"/>
      <c r="I116" s="157"/>
      <c r="J116" s="156"/>
      <c r="M116" s="154"/>
    </row>
    <row r="117" spans="1:13" s="158" customFormat="1" ht="11.25" customHeight="1">
      <c r="A117" s="154"/>
      <c r="D117" s="154"/>
      <c r="G117" s="154"/>
      <c r="I117" s="157"/>
      <c r="J117" s="156"/>
      <c r="M117" s="154"/>
    </row>
    <row r="118" spans="1:13" s="158" customFormat="1" ht="11.25" customHeight="1">
      <c r="A118" s="154"/>
      <c r="D118" s="154"/>
      <c r="G118" s="154"/>
      <c r="I118" s="157"/>
      <c r="J118" s="156"/>
      <c r="M118" s="154"/>
    </row>
    <row r="119" spans="1:13" s="158" customFormat="1" ht="11.25" customHeight="1">
      <c r="A119" s="154"/>
      <c r="D119" s="154"/>
      <c r="G119" s="154"/>
      <c r="I119" s="157"/>
      <c r="J119" s="156"/>
      <c r="M119" s="154"/>
    </row>
    <row r="120" spans="1:13" s="158" customFormat="1" ht="11.25" customHeight="1">
      <c r="A120" s="154"/>
      <c r="D120" s="154"/>
      <c r="G120" s="154"/>
      <c r="I120" s="157"/>
      <c r="J120" s="156"/>
      <c r="M120" s="154"/>
    </row>
    <row r="121" spans="1:13" s="158" customFormat="1" ht="11.25" customHeight="1">
      <c r="A121" s="154"/>
      <c r="D121" s="154"/>
      <c r="G121" s="154"/>
      <c r="I121" s="157"/>
      <c r="J121" s="156"/>
      <c r="M121" s="154"/>
    </row>
    <row r="122" spans="1:13" s="158" customFormat="1" ht="11.25" customHeight="1">
      <c r="A122" s="154"/>
      <c r="D122" s="154"/>
      <c r="G122" s="154"/>
      <c r="I122" s="157"/>
      <c r="J122" s="156"/>
      <c r="M122" s="154"/>
    </row>
    <row r="123" spans="1:13" s="158" customFormat="1" ht="11.25" customHeight="1">
      <c r="A123" s="154"/>
      <c r="D123" s="154"/>
      <c r="G123" s="154"/>
      <c r="I123" s="157"/>
      <c r="J123" s="156"/>
      <c r="M123" s="154"/>
    </row>
    <row r="124" spans="1:13" s="158" customFormat="1" ht="11.25" customHeight="1">
      <c r="A124" s="154"/>
      <c r="D124" s="154"/>
      <c r="G124" s="154"/>
      <c r="I124" s="157"/>
      <c r="J124" s="156"/>
      <c r="M124" s="154"/>
    </row>
    <row r="125" spans="1:13" s="158" customFormat="1" ht="11.25" customHeight="1">
      <c r="A125" s="154"/>
      <c r="D125" s="154"/>
      <c r="G125" s="154"/>
      <c r="I125" s="157"/>
      <c r="J125" s="156"/>
      <c r="M125" s="154"/>
    </row>
    <row r="126" spans="1:13" s="158" customFormat="1" ht="11.25" customHeight="1">
      <c r="A126" s="154"/>
      <c r="D126" s="154"/>
      <c r="G126" s="154"/>
      <c r="I126" s="157"/>
      <c r="J126" s="156"/>
      <c r="M126" s="154"/>
    </row>
    <row r="127" spans="1:13" s="158" customFormat="1" ht="11.25" customHeight="1">
      <c r="A127" s="154"/>
      <c r="D127" s="154"/>
      <c r="G127" s="154"/>
      <c r="I127" s="157"/>
      <c r="J127" s="156"/>
      <c r="M127" s="154"/>
    </row>
    <row r="128" spans="1:13" s="158" customFormat="1" ht="11.25" customHeight="1">
      <c r="A128" s="154"/>
      <c r="D128" s="154"/>
      <c r="G128" s="154"/>
      <c r="I128" s="157"/>
      <c r="J128" s="156"/>
      <c r="M128" s="154"/>
    </row>
    <row r="129" spans="1:13" s="158" customFormat="1" ht="11.25" customHeight="1">
      <c r="A129" s="154"/>
      <c r="D129" s="154"/>
      <c r="G129" s="154"/>
      <c r="I129" s="157"/>
      <c r="J129" s="156"/>
      <c r="M129" s="154"/>
    </row>
    <row r="130" spans="1:13" s="158" customFormat="1" ht="11.25" customHeight="1">
      <c r="A130" s="154"/>
      <c r="D130" s="154"/>
      <c r="G130" s="154"/>
      <c r="I130" s="157"/>
      <c r="J130" s="156"/>
      <c r="M130" s="154"/>
    </row>
    <row r="131" spans="1:13" s="158" customFormat="1" ht="11.25" customHeight="1">
      <c r="A131" s="154"/>
      <c r="D131" s="154"/>
      <c r="G131" s="154"/>
      <c r="I131" s="157"/>
      <c r="J131" s="156"/>
      <c r="M131" s="154"/>
    </row>
    <row r="132" spans="1:13" s="158" customFormat="1" ht="11.25" customHeight="1">
      <c r="A132" s="154"/>
      <c r="D132" s="154"/>
      <c r="G132" s="154"/>
      <c r="I132" s="157"/>
      <c r="J132" s="156"/>
      <c r="M132" s="154"/>
    </row>
    <row r="133" spans="1:13" s="158" customFormat="1" ht="11.25" customHeight="1">
      <c r="A133" s="154"/>
      <c r="D133" s="154"/>
      <c r="G133" s="154"/>
      <c r="I133" s="157"/>
      <c r="J133" s="156"/>
      <c r="M133" s="154"/>
    </row>
    <row r="134" spans="1:13" s="158" customFormat="1" ht="11.25" customHeight="1">
      <c r="A134" s="154"/>
      <c r="D134" s="154"/>
      <c r="G134" s="154"/>
      <c r="I134" s="157"/>
      <c r="J134" s="156"/>
      <c r="M134" s="154"/>
    </row>
    <row r="135" spans="1:13" s="158" customFormat="1" ht="11.25" customHeight="1">
      <c r="A135" s="154"/>
      <c r="D135" s="154"/>
      <c r="G135" s="154"/>
      <c r="I135" s="157"/>
      <c r="J135" s="156"/>
      <c r="M135" s="154"/>
    </row>
    <row r="136" spans="1:13" s="158" customFormat="1" ht="11.25" customHeight="1">
      <c r="A136" s="154"/>
      <c r="D136" s="154"/>
      <c r="G136" s="154"/>
      <c r="I136" s="157"/>
      <c r="J136" s="156"/>
      <c r="M136" s="154"/>
    </row>
    <row r="137" spans="1:13" s="158" customFormat="1" ht="11.25" customHeight="1">
      <c r="A137" s="154"/>
      <c r="D137" s="154"/>
      <c r="G137" s="154"/>
      <c r="I137" s="157"/>
      <c r="J137" s="156"/>
      <c r="M137" s="154"/>
    </row>
    <row r="138" spans="1:13" s="158" customFormat="1" ht="11.25" customHeight="1">
      <c r="A138" s="154"/>
      <c r="D138" s="154"/>
      <c r="G138" s="154"/>
      <c r="I138" s="157"/>
      <c r="J138" s="156"/>
      <c r="M138" s="154"/>
    </row>
    <row r="139" spans="1:13" s="158" customFormat="1" ht="11.25" customHeight="1">
      <c r="A139" s="154"/>
      <c r="D139" s="154"/>
      <c r="G139" s="154"/>
      <c r="I139" s="157"/>
      <c r="J139" s="156"/>
      <c r="M139" s="154"/>
    </row>
    <row r="140" spans="1:13" s="158" customFormat="1" ht="11.25" customHeight="1">
      <c r="A140" s="154"/>
      <c r="D140" s="154"/>
      <c r="G140" s="154"/>
      <c r="I140" s="157"/>
      <c r="J140" s="156"/>
      <c r="M140" s="154"/>
    </row>
    <row r="141" spans="1:13" s="158" customFormat="1" ht="11.25" customHeight="1">
      <c r="A141" s="154"/>
      <c r="D141" s="154"/>
      <c r="G141" s="154"/>
      <c r="I141" s="157"/>
      <c r="J141" s="156"/>
      <c r="M141" s="154"/>
    </row>
    <row r="142" spans="1:13" s="158" customFormat="1" ht="11.25" customHeight="1">
      <c r="A142" s="154"/>
      <c r="D142" s="154"/>
      <c r="G142" s="154"/>
      <c r="I142" s="157"/>
      <c r="J142" s="156"/>
      <c r="M142" s="154"/>
    </row>
    <row r="143" spans="1:13" s="158" customFormat="1" ht="11.25" customHeight="1">
      <c r="A143" s="154"/>
      <c r="D143" s="154"/>
      <c r="G143" s="154"/>
      <c r="I143" s="157"/>
      <c r="J143" s="156"/>
      <c r="M143" s="154"/>
    </row>
    <row r="144" spans="1:13" s="158" customFormat="1" ht="11.25" customHeight="1">
      <c r="A144" s="154"/>
      <c r="D144" s="154"/>
      <c r="G144" s="154"/>
      <c r="I144" s="157"/>
      <c r="J144" s="156"/>
      <c r="M144" s="154"/>
    </row>
    <row r="145" spans="1:13" s="158" customFormat="1" ht="11.25" customHeight="1">
      <c r="A145" s="154"/>
      <c r="D145" s="154"/>
      <c r="G145" s="154"/>
      <c r="I145" s="157"/>
      <c r="J145" s="156"/>
      <c r="M145" s="154"/>
    </row>
    <row r="146" spans="1:13" s="158" customFormat="1" ht="11.25" customHeight="1">
      <c r="A146" s="154"/>
      <c r="D146" s="154"/>
      <c r="G146" s="154"/>
      <c r="I146" s="157"/>
      <c r="J146" s="156"/>
      <c r="M146" s="154"/>
    </row>
    <row r="147" spans="1:13" s="158" customFormat="1" ht="11.25" customHeight="1">
      <c r="A147" s="154"/>
      <c r="D147" s="154"/>
      <c r="G147" s="154"/>
      <c r="I147" s="157"/>
      <c r="J147" s="156"/>
      <c r="M147" s="154"/>
    </row>
    <row r="148" spans="1:13" s="158" customFormat="1" ht="11.25" customHeight="1">
      <c r="A148" s="154"/>
      <c r="D148" s="154"/>
      <c r="G148" s="154"/>
      <c r="I148" s="157"/>
      <c r="J148" s="156"/>
      <c r="M148" s="154"/>
    </row>
    <row r="149" spans="1:13" s="158" customFormat="1" ht="11.25" customHeight="1">
      <c r="A149" s="154"/>
      <c r="D149" s="154"/>
      <c r="G149" s="154"/>
      <c r="I149" s="157"/>
      <c r="J149" s="156"/>
      <c r="M149" s="154"/>
    </row>
    <row r="150" spans="1:13" s="158" customFormat="1" ht="11.25" customHeight="1">
      <c r="A150" s="154"/>
      <c r="D150" s="154"/>
      <c r="G150" s="154"/>
      <c r="I150" s="157"/>
      <c r="J150" s="156"/>
      <c r="M150" s="154"/>
    </row>
    <row r="151" spans="1:13" s="158" customFormat="1" ht="11.25" customHeight="1">
      <c r="A151" s="154"/>
      <c r="D151" s="154"/>
      <c r="G151" s="154"/>
      <c r="I151" s="157"/>
      <c r="J151" s="156"/>
      <c r="M151" s="154"/>
    </row>
    <row r="152" spans="1:13" s="158" customFormat="1" ht="11.25" customHeight="1">
      <c r="A152" s="154"/>
      <c r="D152" s="154"/>
      <c r="G152" s="154"/>
      <c r="I152" s="157"/>
      <c r="J152" s="156"/>
      <c r="M152" s="154"/>
    </row>
    <row r="153" spans="1:13" s="158" customFormat="1" ht="11.25" customHeight="1">
      <c r="A153" s="154"/>
      <c r="D153" s="154"/>
      <c r="G153" s="154"/>
      <c r="I153" s="157"/>
      <c r="J153" s="156"/>
      <c r="M153" s="154"/>
    </row>
    <row r="154" spans="1:13" s="158" customFormat="1" ht="11.25" customHeight="1">
      <c r="A154" s="154"/>
      <c r="D154" s="154"/>
      <c r="G154" s="154"/>
      <c r="I154" s="157"/>
      <c r="J154" s="156"/>
      <c r="M154" s="154"/>
    </row>
    <row r="155" spans="1:13" s="158" customFormat="1" ht="11.25" customHeight="1">
      <c r="A155" s="154"/>
      <c r="D155" s="154"/>
      <c r="G155" s="154"/>
      <c r="I155" s="157"/>
      <c r="J155" s="156"/>
      <c r="M155" s="154"/>
    </row>
    <row r="156" spans="1:13" s="158" customFormat="1" ht="11.25" customHeight="1">
      <c r="A156" s="154"/>
      <c r="D156" s="154"/>
      <c r="G156" s="154"/>
      <c r="I156" s="157"/>
      <c r="J156" s="156"/>
      <c r="M156" s="154"/>
    </row>
    <row r="157" spans="1:13" s="158" customFormat="1" ht="11.25" customHeight="1">
      <c r="A157" s="154"/>
      <c r="D157" s="154"/>
      <c r="G157" s="154"/>
      <c r="I157" s="157"/>
      <c r="J157" s="156"/>
      <c r="M157" s="154"/>
    </row>
    <row r="158" spans="1:13" s="158" customFormat="1" ht="11.25" customHeight="1">
      <c r="A158" s="154"/>
      <c r="D158" s="154"/>
      <c r="G158" s="154"/>
      <c r="I158" s="157"/>
      <c r="J158" s="156"/>
      <c r="M158" s="154"/>
    </row>
    <row r="159" spans="1:13" s="158" customFormat="1" ht="11.25" customHeight="1">
      <c r="A159" s="154"/>
      <c r="D159" s="154"/>
      <c r="G159" s="154"/>
      <c r="I159" s="157"/>
      <c r="J159" s="156"/>
      <c r="M159" s="154"/>
    </row>
    <row r="160" spans="1:13" s="158" customFormat="1" ht="11.25" customHeight="1">
      <c r="A160" s="154"/>
      <c r="D160" s="154"/>
      <c r="G160" s="154"/>
      <c r="I160" s="157"/>
      <c r="J160" s="156"/>
      <c r="M160" s="154"/>
    </row>
    <row r="161" spans="1:13" s="158" customFormat="1" ht="11.25" customHeight="1">
      <c r="A161" s="154"/>
      <c r="D161" s="154"/>
      <c r="G161" s="154"/>
      <c r="I161" s="157"/>
      <c r="J161" s="156"/>
      <c r="M161" s="154"/>
    </row>
    <row r="162" spans="1:13" s="158" customFormat="1" ht="11.25" customHeight="1">
      <c r="A162" s="154"/>
      <c r="D162" s="154"/>
      <c r="G162" s="154"/>
      <c r="I162" s="157"/>
      <c r="J162" s="156"/>
      <c r="M162" s="154"/>
    </row>
    <row r="163" spans="1:13" s="158" customFormat="1" ht="11.25" customHeight="1">
      <c r="A163" s="154"/>
      <c r="D163" s="154"/>
      <c r="G163" s="154"/>
      <c r="I163" s="157"/>
      <c r="J163" s="156"/>
      <c r="M163" s="154"/>
    </row>
    <row r="164" spans="1:13" s="158" customFormat="1" ht="11.25" customHeight="1">
      <c r="A164" s="154"/>
      <c r="D164" s="154"/>
      <c r="G164" s="154"/>
      <c r="I164" s="157"/>
      <c r="J164" s="156"/>
      <c r="M164" s="154"/>
    </row>
    <row r="165" spans="1:13" s="158" customFormat="1" ht="11.25" customHeight="1">
      <c r="A165" s="154"/>
      <c r="D165" s="154"/>
      <c r="G165" s="154"/>
      <c r="I165" s="157"/>
      <c r="J165" s="156"/>
      <c r="M165" s="154"/>
    </row>
    <row r="166" spans="1:13" s="158" customFormat="1" ht="11.25" customHeight="1">
      <c r="A166" s="154"/>
      <c r="D166" s="154"/>
      <c r="G166" s="154"/>
      <c r="I166" s="157"/>
      <c r="J166" s="156"/>
      <c r="M166" s="154"/>
    </row>
    <row r="167" spans="1:13" s="158" customFormat="1" ht="11.25" customHeight="1">
      <c r="A167" s="154"/>
      <c r="D167" s="154"/>
      <c r="G167" s="154"/>
      <c r="I167" s="157"/>
      <c r="J167" s="156"/>
      <c r="M167" s="154"/>
    </row>
    <row r="168" spans="1:13" s="158" customFormat="1" ht="11.25" customHeight="1">
      <c r="A168" s="154"/>
      <c r="D168" s="154"/>
      <c r="G168" s="154"/>
      <c r="I168" s="157"/>
      <c r="J168" s="156"/>
      <c r="M168" s="154"/>
    </row>
    <row r="169" spans="1:13" s="158" customFormat="1" ht="11.25" customHeight="1">
      <c r="A169" s="154"/>
      <c r="D169" s="154"/>
      <c r="G169" s="154"/>
      <c r="I169" s="157"/>
      <c r="J169" s="156"/>
      <c r="M169" s="154"/>
    </row>
    <row r="170" spans="1:13" s="158" customFormat="1" ht="11.25" customHeight="1">
      <c r="A170" s="154"/>
      <c r="D170" s="154"/>
      <c r="G170" s="154"/>
      <c r="I170" s="157"/>
      <c r="J170" s="156"/>
      <c r="M170" s="154"/>
    </row>
    <row r="171" spans="1:13" s="158" customFormat="1" ht="11.25" customHeight="1">
      <c r="A171" s="154"/>
      <c r="D171" s="154"/>
      <c r="G171" s="154"/>
      <c r="I171" s="157"/>
      <c r="J171" s="156"/>
      <c r="M171" s="154"/>
    </row>
    <row r="172" spans="1:13" s="158" customFormat="1" ht="11.25" customHeight="1">
      <c r="A172" s="154"/>
      <c r="D172" s="154"/>
      <c r="G172" s="154"/>
      <c r="I172" s="157"/>
      <c r="J172" s="156"/>
      <c r="M172" s="154"/>
    </row>
    <row r="173" spans="1:13" s="158" customFormat="1" ht="11.25" customHeight="1">
      <c r="A173" s="154"/>
      <c r="D173" s="154"/>
      <c r="G173" s="154"/>
      <c r="I173" s="157"/>
      <c r="J173" s="156"/>
      <c r="M173" s="154"/>
    </row>
    <row r="174" spans="1:13" s="158" customFormat="1" ht="11.25" customHeight="1">
      <c r="A174" s="154"/>
      <c r="D174" s="154"/>
      <c r="G174" s="154"/>
      <c r="I174" s="157"/>
      <c r="J174" s="156"/>
      <c r="M174" s="154"/>
    </row>
    <row r="175" spans="1:13" s="158" customFormat="1" ht="11.25" customHeight="1">
      <c r="A175" s="154"/>
      <c r="D175" s="154"/>
      <c r="G175" s="154"/>
      <c r="I175" s="157"/>
      <c r="J175" s="156"/>
      <c r="M175" s="154"/>
    </row>
    <row r="176" spans="1:13" s="158" customFormat="1" ht="11.25" customHeight="1">
      <c r="A176" s="154"/>
      <c r="D176" s="154"/>
      <c r="G176" s="154"/>
      <c r="I176" s="157"/>
      <c r="J176" s="156"/>
      <c r="M176" s="154"/>
    </row>
    <row r="177" spans="1:13" s="158" customFormat="1" ht="11.25" customHeight="1">
      <c r="A177" s="154"/>
      <c r="D177" s="154"/>
      <c r="G177" s="154"/>
      <c r="I177" s="157"/>
      <c r="J177" s="156"/>
      <c r="M177" s="154"/>
    </row>
    <row r="178" spans="1:13" s="158" customFormat="1" ht="11.25" customHeight="1">
      <c r="A178" s="154"/>
      <c r="D178" s="154"/>
      <c r="G178" s="154"/>
      <c r="I178" s="157"/>
      <c r="J178" s="156"/>
      <c r="M178" s="154"/>
    </row>
    <row r="179" spans="1:13" s="158" customFormat="1" ht="11.25" customHeight="1">
      <c r="A179" s="154"/>
      <c r="D179" s="154"/>
      <c r="G179" s="154"/>
      <c r="I179" s="157"/>
      <c r="J179" s="156"/>
      <c r="M179" s="154"/>
    </row>
    <row r="180" spans="1:13" s="158" customFormat="1" ht="11.25" customHeight="1">
      <c r="A180" s="154"/>
      <c r="D180" s="154"/>
      <c r="G180" s="154"/>
      <c r="I180" s="157"/>
      <c r="J180" s="156"/>
      <c r="M180" s="154"/>
    </row>
    <row r="181" spans="1:13" s="158" customFormat="1" ht="11.25" customHeight="1">
      <c r="A181" s="154"/>
      <c r="D181" s="154"/>
      <c r="G181" s="154"/>
      <c r="I181" s="157"/>
      <c r="J181" s="156"/>
      <c r="M181" s="154"/>
    </row>
    <row r="182" spans="1:13" s="158" customFormat="1" ht="11.25" customHeight="1">
      <c r="A182" s="154"/>
      <c r="D182" s="154"/>
      <c r="G182" s="154"/>
      <c r="I182" s="157"/>
      <c r="J182" s="156"/>
      <c r="M182" s="154"/>
    </row>
    <row r="183" spans="1:13" s="158" customFormat="1" ht="11.25" customHeight="1">
      <c r="A183" s="154"/>
      <c r="D183" s="154"/>
      <c r="G183" s="154"/>
      <c r="I183" s="157"/>
      <c r="J183" s="156"/>
      <c r="M183" s="154"/>
    </row>
    <row r="184" spans="1:13" s="158" customFormat="1" ht="11.25" customHeight="1">
      <c r="A184" s="154"/>
      <c r="D184" s="154"/>
      <c r="G184" s="154"/>
      <c r="I184" s="157"/>
      <c r="J184" s="156"/>
      <c r="M184" s="154"/>
    </row>
    <row r="185" spans="1:13" s="158" customFormat="1" ht="11.25" customHeight="1">
      <c r="A185" s="154"/>
      <c r="D185" s="154"/>
      <c r="G185" s="154"/>
      <c r="I185" s="157"/>
      <c r="J185" s="156"/>
      <c r="M185" s="154"/>
    </row>
    <row r="186" spans="1:13" s="158" customFormat="1" ht="11.25" customHeight="1">
      <c r="A186" s="154"/>
      <c r="D186" s="154"/>
      <c r="G186" s="154"/>
      <c r="I186" s="157"/>
      <c r="J186" s="156"/>
      <c r="M186" s="154"/>
    </row>
    <row r="187" spans="1:13" s="158" customFormat="1" ht="11.25" customHeight="1">
      <c r="A187" s="154"/>
      <c r="D187" s="154"/>
      <c r="G187" s="154"/>
      <c r="I187" s="157"/>
      <c r="J187" s="156"/>
      <c r="M187" s="154"/>
    </row>
    <row r="188" spans="1:13" s="158" customFormat="1" ht="11.25" customHeight="1">
      <c r="A188" s="154"/>
      <c r="D188" s="154"/>
      <c r="G188" s="154"/>
      <c r="I188" s="157"/>
      <c r="J188" s="156"/>
      <c r="M188" s="154"/>
    </row>
    <row r="189" spans="1:13" s="158" customFormat="1" ht="11.25" customHeight="1">
      <c r="A189" s="154"/>
      <c r="D189" s="154"/>
      <c r="G189" s="154"/>
      <c r="I189" s="157"/>
      <c r="J189" s="156"/>
      <c r="M189" s="154"/>
    </row>
    <row r="190" spans="1:13" s="158" customFormat="1" ht="11.25" customHeight="1">
      <c r="A190" s="154"/>
      <c r="D190" s="154"/>
      <c r="G190" s="154"/>
      <c r="I190" s="157"/>
      <c r="J190" s="156"/>
      <c r="M190" s="154"/>
    </row>
    <row r="191" spans="1:13" s="158" customFormat="1" ht="11.25" customHeight="1">
      <c r="A191" s="154"/>
      <c r="D191" s="154"/>
      <c r="G191" s="154"/>
      <c r="I191" s="157"/>
      <c r="J191" s="156"/>
      <c r="M191" s="154"/>
    </row>
    <row r="192" spans="1:13" s="158" customFormat="1" ht="11.25" customHeight="1">
      <c r="A192" s="154"/>
      <c r="D192" s="154"/>
      <c r="G192" s="154"/>
      <c r="I192" s="157"/>
      <c r="J192" s="156"/>
      <c r="M192" s="154"/>
    </row>
    <row r="193" spans="1:13" s="158" customFormat="1" ht="11.25" customHeight="1">
      <c r="A193" s="154"/>
      <c r="D193" s="154"/>
      <c r="G193" s="154"/>
      <c r="I193" s="157"/>
      <c r="J193" s="156"/>
      <c r="M193" s="154"/>
    </row>
    <row r="194" spans="1:13" s="158" customFormat="1" ht="11.25" customHeight="1">
      <c r="A194" s="154"/>
      <c r="D194" s="154"/>
      <c r="G194" s="154"/>
      <c r="I194" s="157"/>
      <c r="J194" s="156"/>
      <c r="M194" s="154"/>
    </row>
    <row r="195" spans="1:13" s="158" customFormat="1" ht="11.25" customHeight="1">
      <c r="A195" s="154"/>
      <c r="D195" s="154"/>
      <c r="G195" s="154"/>
      <c r="I195" s="157"/>
      <c r="J195" s="156"/>
      <c r="M195" s="154"/>
    </row>
    <row r="196" spans="1:13" s="158" customFormat="1" ht="11.25" customHeight="1">
      <c r="A196" s="154"/>
      <c r="D196" s="154"/>
      <c r="G196" s="154"/>
      <c r="I196" s="157"/>
      <c r="J196" s="156"/>
      <c r="M196" s="154"/>
    </row>
    <row r="197" spans="1:13" s="158" customFormat="1" ht="11.25" customHeight="1">
      <c r="A197" s="154"/>
      <c r="D197" s="154"/>
      <c r="G197" s="154"/>
      <c r="I197" s="157"/>
      <c r="J197" s="156"/>
      <c r="M197" s="154"/>
    </row>
    <row r="198" spans="1:13" s="158" customFormat="1" ht="11.25" customHeight="1">
      <c r="A198" s="154"/>
      <c r="D198" s="154"/>
      <c r="G198" s="154"/>
      <c r="I198" s="157"/>
      <c r="J198" s="156"/>
      <c r="M198" s="154"/>
    </row>
    <row r="199" spans="1:13" s="158" customFormat="1" ht="11.25" customHeight="1">
      <c r="A199" s="154"/>
      <c r="D199" s="154"/>
      <c r="G199" s="154"/>
      <c r="I199" s="157"/>
      <c r="J199" s="156"/>
      <c r="M199" s="154"/>
    </row>
    <row r="200" spans="1:13" s="158" customFormat="1" ht="11.25" customHeight="1">
      <c r="A200" s="154"/>
      <c r="D200" s="154"/>
      <c r="G200" s="154"/>
      <c r="I200" s="157"/>
      <c r="J200" s="156"/>
      <c r="M200" s="154"/>
    </row>
    <row r="201" spans="1:13" s="158" customFormat="1" ht="11.25" customHeight="1">
      <c r="A201" s="154"/>
      <c r="D201" s="154"/>
      <c r="G201" s="154"/>
      <c r="I201" s="157"/>
      <c r="J201" s="156"/>
      <c r="M201" s="154"/>
    </row>
    <row r="202" spans="1:13" s="158" customFormat="1" ht="11.25" customHeight="1">
      <c r="A202" s="154"/>
      <c r="D202" s="154"/>
      <c r="G202" s="154"/>
      <c r="I202" s="157"/>
      <c r="J202" s="156"/>
      <c r="M202" s="154"/>
    </row>
    <row r="203" spans="1:13" s="158" customFormat="1" ht="11.25" customHeight="1">
      <c r="A203" s="154"/>
      <c r="D203" s="154"/>
      <c r="G203" s="154"/>
      <c r="I203" s="157"/>
      <c r="J203" s="156"/>
      <c r="M203" s="154"/>
    </row>
    <row r="204" spans="1:13" s="158" customFormat="1" ht="11.25" customHeight="1">
      <c r="A204" s="154"/>
      <c r="D204" s="154"/>
      <c r="G204" s="154"/>
      <c r="I204" s="157"/>
      <c r="J204" s="156"/>
      <c r="M204" s="154"/>
    </row>
    <row r="205" spans="1:13" s="158" customFormat="1" ht="11.25" customHeight="1">
      <c r="A205" s="154"/>
      <c r="D205" s="154"/>
      <c r="G205" s="154"/>
      <c r="I205" s="157"/>
      <c r="J205" s="156"/>
      <c r="M205" s="154"/>
    </row>
    <row r="206" spans="1:13" s="158" customFormat="1" ht="11.25" customHeight="1">
      <c r="A206" s="154"/>
      <c r="D206" s="154"/>
      <c r="G206" s="154"/>
      <c r="I206" s="157"/>
      <c r="J206" s="156"/>
      <c r="M206" s="154"/>
    </row>
    <row r="207" spans="1:13" s="158" customFormat="1" ht="11.25" customHeight="1">
      <c r="A207" s="154"/>
      <c r="D207" s="154"/>
      <c r="G207" s="154"/>
      <c r="I207" s="157"/>
      <c r="J207" s="156"/>
      <c r="M207" s="154"/>
    </row>
    <row r="208" spans="1:13" s="158" customFormat="1" ht="11.25" customHeight="1">
      <c r="A208" s="154"/>
      <c r="D208" s="154"/>
      <c r="G208" s="154"/>
      <c r="I208" s="157"/>
      <c r="J208" s="156"/>
      <c r="M208" s="154"/>
    </row>
    <row r="209" spans="1:13" s="158" customFormat="1" ht="11.25" customHeight="1">
      <c r="A209" s="154"/>
      <c r="D209" s="154"/>
      <c r="G209" s="154"/>
      <c r="I209" s="157"/>
      <c r="J209" s="156"/>
      <c r="M209" s="154"/>
    </row>
    <row r="210" spans="1:13" s="158" customFormat="1" ht="11.25" customHeight="1">
      <c r="A210" s="154"/>
      <c r="D210" s="154"/>
      <c r="G210" s="154"/>
      <c r="I210" s="157"/>
      <c r="J210" s="156"/>
      <c r="M210" s="154"/>
    </row>
    <row r="211" spans="1:13" s="158" customFormat="1" ht="11.25" customHeight="1">
      <c r="A211" s="154"/>
      <c r="D211" s="154"/>
      <c r="G211" s="154"/>
      <c r="I211" s="157"/>
      <c r="J211" s="156"/>
      <c r="M211" s="154"/>
    </row>
    <row r="212" spans="1:13" s="158" customFormat="1" ht="11.25" customHeight="1">
      <c r="A212" s="154"/>
      <c r="D212" s="154"/>
      <c r="G212" s="154"/>
      <c r="I212" s="157"/>
      <c r="J212" s="156"/>
      <c r="M212" s="154"/>
    </row>
    <row r="213" spans="1:13" s="158" customFormat="1" ht="11.25" customHeight="1">
      <c r="A213" s="154"/>
      <c r="D213" s="154"/>
      <c r="G213" s="154"/>
      <c r="I213" s="157"/>
      <c r="J213" s="156"/>
      <c r="M213" s="154"/>
    </row>
    <row r="214" spans="1:13" s="158" customFormat="1" ht="11.25" customHeight="1">
      <c r="A214" s="154"/>
      <c r="D214" s="154"/>
      <c r="G214" s="154"/>
      <c r="I214" s="157"/>
      <c r="J214" s="156"/>
      <c r="M214" s="154"/>
    </row>
    <row r="215" spans="1:13" s="158" customFormat="1" ht="11.25" customHeight="1">
      <c r="A215" s="154"/>
      <c r="D215" s="154"/>
      <c r="G215" s="154"/>
      <c r="I215" s="157"/>
      <c r="J215" s="156"/>
      <c r="M215" s="154"/>
    </row>
    <row r="216" spans="1:13" s="158" customFormat="1" ht="11.25" customHeight="1">
      <c r="A216" s="154"/>
      <c r="D216" s="154"/>
      <c r="G216" s="154"/>
      <c r="I216" s="157"/>
      <c r="J216" s="156"/>
      <c r="M216" s="154"/>
    </row>
    <row r="217" spans="1:13" s="158" customFormat="1" ht="11.25" customHeight="1">
      <c r="A217" s="154"/>
      <c r="D217" s="154"/>
      <c r="G217" s="154"/>
      <c r="I217" s="157"/>
      <c r="J217" s="156"/>
      <c r="M217" s="154"/>
    </row>
    <row r="218" spans="1:13" s="158" customFormat="1" ht="11.25" customHeight="1">
      <c r="A218" s="154"/>
      <c r="D218" s="154"/>
      <c r="G218" s="154"/>
      <c r="I218" s="157"/>
      <c r="J218" s="156"/>
      <c r="M218" s="154"/>
    </row>
    <row r="219" spans="1:13" s="158" customFormat="1" ht="11.25" customHeight="1">
      <c r="A219" s="154"/>
      <c r="D219" s="154"/>
      <c r="G219" s="154"/>
      <c r="I219" s="157"/>
      <c r="J219" s="156"/>
      <c r="M219" s="154"/>
    </row>
    <row r="220" spans="1:13" s="158" customFormat="1" ht="11.25" customHeight="1">
      <c r="A220" s="154"/>
      <c r="D220" s="154"/>
      <c r="G220" s="154"/>
      <c r="I220" s="157"/>
      <c r="J220" s="156"/>
      <c r="M220" s="154"/>
    </row>
    <row r="221" spans="1:13" s="158" customFormat="1" ht="11.25" customHeight="1">
      <c r="A221" s="154"/>
      <c r="D221" s="154"/>
      <c r="G221" s="154"/>
      <c r="I221" s="157"/>
      <c r="J221" s="156"/>
      <c r="M221" s="154"/>
    </row>
    <row r="222" spans="1:13" s="158" customFormat="1" ht="11.25" customHeight="1">
      <c r="A222" s="154"/>
      <c r="D222" s="154"/>
      <c r="G222" s="154"/>
      <c r="I222" s="157"/>
      <c r="J222" s="156"/>
      <c r="M222" s="154"/>
    </row>
    <row r="223" spans="1:13" s="158" customFormat="1" ht="11.25" customHeight="1">
      <c r="A223" s="154"/>
      <c r="D223" s="154"/>
      <c r="G223" s="154"/>
      <c r="I223" s="157"/>
      <c r="J223" s="156"/>
      <c r="M223" s="154"/>
    </row>
    <row r="224" spans="1:13" s="158" customFormat="1" ht="11.25" customHeight="1">
      <c r="A224" s="154"/>
      <c r="D224" s="154"/>
      <c r="G224" s="154"/>
      <c r="I224" s="157"/>
      <c r="J224" s="156"/>
      <c r="M224" s="154"/>
    </row>
    <row r="225" spans="1:13" s="158" customFormat="1" ht="11.25" customHeight="1">
      <c r="A225" s="154"/>
      <c r="D225" s="154"/>
      <c r="G225" s="154"/>
      <c r="I225" s="157"/>
      <c r="J225" s="156"/>
      <c r="M225" s="154"/>
    </row>
    <row r="226" spans="1:13" s="158" customFormat="1" ht="11.25" customHeight="1">
      <c r="A226" s="154"/>
      <c r="D226" s="154"/>
      <c r="G226" s="154"/>
      <c r="I226" s="157"/>
      <c r="J226" s="156"/>
      <c r="M226" s="154"/>
    </row>
    <row r="227" spans="1:13" s="158" customFormat="1" ht="11.25" customHeight="1">
      <c r="A227" s="154"/>
      <c r="D227" s="154"/>
      <c r="G227" s="154"/>
      <c r="I227" s="157"/>
      <c r="J227" s="156"/>
      <c r="M227" s="154"/>
    </row>
    <row r="228" spans="1:13" s="158" customFormat="1" ht="11.25" customHeight="1">
      <c r="A228" s="154"/>
      <c r="D228" s="154"/>
      <c r="G228" s="154"/>
      <c r="I228" s="157"/>
      <c r="J228" s="156"/>
      <c r="M228" s="154"/>
    </row>
    <row r="229" spans="1:13" s="158" customFormat="1" ht="11.25" customHeight="1">
      <c r="A229" s="154"/>
      <c r="D229" s="154"/>
      <c r="G229" s="154"/>
      <c r="I229" s="157"/>
      <c r="J229" s="156"/>
      <c r="M229" s="154"/>
    </row>
    <row r="230" spans="1:13" s="158" customFormat="1" ht="11.25" customHeight="1">
      <c r="A230" s="154"/>
      <c r="D230" s="154"/>
      <c r="G230" s="154"/>
      <c r="I230" s="157"/>
      <c r="J230" s="156"/>
      <c r="M230" s="154"/>
    </row>
    <row r="231" spans="1:13" s="158" customFormat="1" ht="11.25" customHeight="1">
      <c r="A231" s="154"/>
      <c r="D231" s="154"/>
      <c r="G231" s="154"/>
      <c r="I231" s="157"/>
      <c r="J231" s="156"/>
      <c r="M231" s="154"/>
    </row>
    <row r="232" spans="1:13" s="158" customFormat="1" ht="11.25" customHeight="1">
      <c r="A232" s="154"/>
      <c r="D232" s="154"/>
      <c r="G232" s="154"/>
      <c r="I232" s="157"/>
      <c r="J232" s="156"/>
      <c r="M232" s="154"/>
    </row>
    <row r="233" spans="1:13" s="158" customFormat="1" ht="11.25" customHeight="1">
      <c r="A233" s="154"/>
      <c r="D233" s="154"/>
      <c r="G233" s="154"/>
      <c r="I233" s="157"/>
      <c r="J233" s="156"/>
      <c r="M233" s="154"/>
    </row>
    <row r="234" spans="1:13" s="158" customFormat="1" ht="11.25" customHeight="1">
      <c r="A234" s="154"/>
      <c r="D234" s="154"/>
      <c r="G234" s="154"/>
      <c r="I234" s="157"/>
      <c r="J234" s="156"/>
      <c r="M234" s="154"/>
    </row>
    <row r="235" spans="1:13" s="158" customFormat="1" ht="11.25" customHeight="1">
      <c r="A235" s="154"/>
      <c r="D235" s="154"/>
      <c r="G235" s="154"/>
      <c r="I235" s="157"/>
      <c r="J235" s="156"/>
      <c r="M235" s="154"/>
    </row>
    <row r="236" spans="1:13" s="158" customFormat="1" ht="11.25" customHeight="1">
      <c r="A236" s="154"/>
      <c r="D236" s="154"/>
      <c r="G236" s="154"/>
      <c r="I236" s="157"/>
      <c r="J236" s="156"/>
      <c r="M236" s="154"/>
    </row>
    <row r="237" spans="1:13" s="158" customFormat="1" ht="11.25" customHeight="1">
      <c r="A237" s="154"/>
      <c r="D237" s="154"/>
      <c r="G237" s="154"/>
      <c r="I237" s="157"/>
      <c r="J237" s="156"/>
      <c r="M237" s="154"/>
    </row>
    <row r="238" spans="1:13" s="158" customFormat="1" ht="11.25" customHeight="1">
      <c r="A238" s="154"/>
      <c r="D238" s="154"/>
      <c r="G238" s="154"/>
      <c r="I238" s="157"/>
      <c r="J238" s="156"/>
      <c r="M238" s="154"/>
    </row>
    <row r="239" spans="1:13" s="158" customFormat="1" ht="11.25" customHeight="1">
      <c r="A239" s="154"/>
      <c r="D239" s="154"/>
      <c r="G239" s="154"/>
      <c r="I239" s="157"/>
      <c r="J239" s="156"/>
      <c r="M239" s="154"/>
    </row>
    <row r="240" spans="1:13" s="158" customFormat="1" ht="11.25" customHeight="1">
      <c r="A240" s="154"/>
      <c r="D240" s="154"/>
      <c r="G240" s="154"/>
      <c r="I240" s="157"/>
      <c r="J240" s="156"/>
      <c r="M240" s="154"/>
    </row>
    <row r="241" spans="1:13" s="158" customFormat="1" ht="11.25" customHeight="1">
      <c r="A241" s="154"/>
      <c r="D241" s="154"/>
      <c r="G241" s="154"/>
      <c r="I241" s="157"/>
      <c r="J241" s="156"/>
      <c r="M241" s="154"/>
    </row>
    <row r="242" spans="1:13" s="158" customFormat="1" ht="11.25" customHeight="1">
      <c r="A242" s="154"/>
      <c r="D242" s="154"/>
      <c r="G242" s="154"/>
      <c r="I242" s="157"/>
      <c r="J242" s="156"/>
      <c r="M242" s="154"/>
    </row>
    <row r="243" spans="1:13" s="158" customFormat="1" ht="11.25" customHeight="1">
      <c r="A243" s="154"/>
      <c r="D243" s="154"/>
      <c r="G243" s="154"/>
      <c r="I243" s="157"/>
      <c r="J243" s="156"/>
      <c r="M243" s="154"/>
    </row>
    <row r="244" spans="1:13" s="158" customFormat="1" ht="11.25" customHeight="1">
      <c r="A244" s="154"/>
      <c r="D244" s="154"/>
      <c r="G244" s="154"/>
      <c r="I244" s="157"/>
      <c r="J244" s="156"/>
      <c r="M244" s="154"/>
    </row>
    <row r="245" spans="1:13" s="158" customFormat="1" ht="11.25" customHeight="1">
      <c r="A245" s="154"/>
      <c r="D245" s="154"/>
      <c r="G245" s="154"/>
      <c r="I245" s="157"/>
      <c r="J245" s="156"/>
      <c r="M245" s="154"/>
    </row>
    <row r="246" spans="1:13" s="158" customFormat="1" ht="11.25" customHeight="1">
      <c r="A246" s="154"/>
      <c r="D246" s="154"/>
      <c r="G246" s="154"/>
      <c r="I246" s="157"/>
      <c r="J246" s="156"/>
      <c r="M246" s="154"/>
    </row>
    <row r="247" spans="1:13" s="158" customFormat="1" ht="11.25" customHeight="1">
      <c r="A247" s="154"/>
      <c r="D247" s="154"/>
      <c r="G247" s="154"/>
      <c r="I247" s="157"/>
      <c r="J247" s="156"/>
      <c r="M247" s="154"/>
    </row>
    <row r="248" spans="1:13" s="158" customFormat="1" ht="11.25" customHeight="1">
      <c r="A248" s="154"/>
      <c r="D248" s="154"/>
      <c r="G248" s="154"/>
      <c r="I248" s="157"/>
      <c r="J248" s="156"/>
      <c r="M248" s="154"/>
    </row>
    <row r="249" spans="1:13" s="158" customFormat="1" ht="11.25" customHeight="1">
      <c r="A249" s="154"/>
      <c r="D249" s="154"/>
      <c r="G249" s="154"/>
      <c r="I249" s="157"/>
      <c r="J249" s="156"/>
      <c r="M249" s="154"/>
    </row>
    <row r="250" spans="1:13" s="158" customFormat="1" ht="11.25" customHeight="1">
      <c r="A250" s="154"/>
      <c r="D250" s="154"/>
      <c r="G250" s="154"/>
      <c r="I250" s="157"/>
      <c r="J250" s="156"/>
      <c r="M250" s="154"/>
    </row>
    <row r="251" spans="1:13" s="158" customFormat="1" ht="11.25" customHeight="1">
      <c r="A251" s="154"/>
      <c r="D251" s="154"/>
      <c r="G251" s="154"/>
      <c r="I251" s="157"/>
      <c r="J251" s="156"/>
      <c r="M251" s="154"/>
    </row>
    <row r="252" spans="1:13" s="158" customFormat="1" ht="11.25" customHeight="1">
      <c r="A252" s="154"/>
      <c r="D252" s="154"/>
      <c r="G252" s="154"/>
      <c r="I252" s="157"/>
      <c r="J252" s="156"/>
      <c r="M252" s="154"/>
    </row>
    <row r="253" spans="1:13" s="158" customFormat="1" ht="11.25" customHeight="1">
      <c r="A253" s="154"/>
      <c r="D253" s="154"/>
      <c r="G253" s="154"/>
      <c r="I253" s="157"/>
      <c r="J253" s="156"/>
      <c r="M253" s="154"/>
    </row>
    <row r="254" spans="1:13" s="158" customFormat="1" ht="11.25" customHeight="1">
      <c r="A254" s="154"/>
      <c r="D254" s="154"/>
      <c r="G254" s="154"/>
      <c r="I254" s="157"/>
      <c r="J254" s="156"/>
      <c r="M254" s="154"/>
    </row>
    <row r="255" spans="1:13" s="158" customFormat="1" ht="11.25" customHeight="1">
      <c r="A255" s="154"/>
      <c r="D255" s="154"/>
      <c r="G255" s="154"/>
      <c r="I255" s="157"/>
      <c r="J255" s="156"/>
      <c r="M255" s="154"/>
    </row>
    <row r="256" spans="1:13" s="158" customFormat="1" ht="11.25" customHeight="1">
      <c r="A256" s="154"/>
      <c r="D256" s="154"/>
      <c r="G256" s="154"/>
      <c r="I256" s="157"/>
      <c r="J256" s="156"/>
      <c r="M256" s="154"/>
    </row>
    <row r="257" spans="1:13" s="158" customFormat="1" ht="11.25" customHeight="1">
      <c r="A257" s="154"/>
      <c r="D257" s="154"/>
      <c r="G257" s="154"/>
      <c r="I257" s="157"/>
      <c r="J257" s="156"/>
      <c r="M257" s="154"/>
    </row>
    <row r="258" spans="1:13" s="158" customFormat="1" ht="11.25" customHeight="1">
      <c r="A258" s="154"/>
      <c r="D258" s="154"/>
      <c r="G258" s="154"/>
      <c r="I258" s="157"/>
      <c r="J258" s="156"/>
      <c r="M258" s="154"/>
    </row>
    <row r="259" spans="1:13" s="158" customFormat="1" ht="11.25" customHeight="1">
      <c r="A259" s="154"/>
      <c r="D259" s="154"/>
      <c r="G259" s="154"/>
      <c r="I259" s="157"/>
      <c r="J259" s="156"/>
      <c r="M259" s="154"/>
    </row>
    <row r="260" spans="1:13" s="158" customFormat="1" ht="11.25" customHeight="1">
      <c r="A260" s="154"/>
      <c r="D260" s="154"/>
      <c r="G260" s="154"/>
      <c r="I260" s="157"/>
      <c r="J260" s="156"/>
      <c r="M260" s="154"/>
    </row>
    <row r="261" spans="1:13" s="158" customFormat="1" ht="11.25" customHeight="1">
      <c r="A261" s="154"/>
      <c r="D261" s="154"/>
      <c r="G261" s="154"/>
      <c r="I261" s="157"/>
      <c r="J261" s="156"/>
      <c r="M261" s="154"/>
    </row>
    <row r="262" spans="1:13" s="158" customFormat="1" ht="11.25" customHeight="1">
      <c r="A262" s="154"/>
      <c r="D262" s="154"/>
      <c r="G262" s="154"/>
      <c r="I262" s="157"/>
      <c r="J262" s="156"/>
      <c r="M262" s="154"/>
    </row>
    <row r="263" spans="1:13" s="158" customFormat="1" ht="11.25" customHeight="1">
      <c r="A263" s="154"/>
      <c r="D263" s="154"/>
      <c r="G263" s="154"/>
      <c r="I263" s="157"/>
      <c r="J263" s="156"/>
      <c r="M263" s="154"/>
    </row>
    <row r="264" spans="1:13" s="158" customFormat="1" ht="11.25" customHeight="1">
      <c r="A264" s="154"/>
      <c r="D264" s="154"/>
      <c r="G264" s="154"/>
      <c r="I264" s="157"/>
      <c r="J264" s="156"/>
      <c r="M264" s="154"/>
    </row>
    <row r="265" spans="1:13" s="158" customFormat="1" ht="11.25" customHeight="1">
      <c r="A265" s="154"/>
      <c r="D265" s="154"/>
      <c r="G265" s="154"/>
      <c r="I265" s="157"/>
      <c r="J265" s="156"/>
      <c r="M265" s="154"/>
    </row>
    <row r="266" spans="1:13" s="158" customFormat="1" ht="11.25" customHeight="1">
      <c r="A266" s="154"/>
      <c r="D266" s="154"/>
      <c r="G266" s="154"/>
      <c r="I266" s="157"/>
      <c r="J266" s="156"/>
      <c r="M266" s="154"/>
    </row>
    <row r="267" spans="1:13" s="158" customFormat="1" ht="11.25" customHeight="1">
      <c r="A267" s="154"/>
      <c r="D267" s="154"/>
      <c r="G267" s="154"/>
      <c r="I267" s="157"/>
      <c r="J267" s="156"/>
      <c r="M267" s="154"/>
    </row>
    <row r="268" spans="1:13" s="158" customFormat="1" ht="11.25" customHeight="1">
      <c r="A268" s="154"/>
      <c r="D268" s="154"/>
      <c r="G268" s="154"/>
      <c r="I268" s="157"/>
      <c r="J268" s="156"/>
      <c r="M268" s="154"/>
    </row>
    <row r="269" spans="1:13" s="158" customFormat="1" ht="11.25" customHeight="1">
      <c r="A269" s="154"/>
      <c r="D269" s="154"/>
      <c r="G269" s="154"/>
      <c r="I269" s="157"/>
      <c r="J269" s="156"/>
      <c r="M269" s="154"/>
    </row>
    <row r="270" spans="1:13" s="158" customFormat="1" ht="11.25" customHeight="1">
      <c r="A270" s="154"/>
      <c r="D270" s="154"/>
      <c r="G270" s="154"/>
      <c r="I270" s="157"/>
      <c r="J270" s="156"/>
      <c r="M270" s="154"/>
    </row>
    <row r="271" spans="1:13" s="158" customFormat="1" ht="11.25" customHeight="1">
      <c r="A271" s="154"/>
      <c r="D271" s="154"/>
      <c r="G271" s="154"/>
      <c r="I271" s="157"/>
      <c r="J271" s="156"/>
      <c r="M271" s="154"/>
    </row>
    <row r="272" spans="1:13" s="158" customFormat="1" ht="11.25" customHeight="1">
      <c r="A272" s="154"/>
      <c r="D272" s="154"/>
      <c r="G272" s="154"/>
      <c r="I272" s="157"/>
      <c r="J272" s="156"/>
      <c r="M272" s="154"/>
    </row>
    <row r="273" spans="1:32" s="158" customFormat="1" ht="11.25" customHeight="1">
      <c r="A273" s="154"/>
      <c r="D273" s="154"/>
      <c r="G273" s="154"/>
      <c r="I273" s="157"/>
      <c r="J273" s="156"/>
      <c r="M273" s="154"/>
    </row>
    <row r="274" spans="1:32" s="158" customFormat="1" ht="11.25" customHeight="1">
      <c r="A274" s="154"/>
      <c r="D274" s="154"/>
      <c r="G274" s="154"/>
      <c r="I274" s="157"/>
      <c r="J274" s="156"/>
      <c r="M274" s="154"/>
    </row>
    <row r="275" spans="1:32" s="158" customFormat="1" ht="11.25" customHeight="1">
      <c r="A275" s="154"/>
      <c r="D275" s="154"/>
      <c r="G275" s="154"/>
      <c r="I275" s="157"/>
      <c r="J275" s="156"/>
      <c r="M275" s="154"/>
    </row>
    <row r="276" spans="1:32" s="158" customFormat="1" ht="11.25" customHeight="1">
      <c r="A276" s="154"/>
      <c r="D276" s="154"/>
      <c r="G276" s="154"/>
      <c r="I276" s="157"/>
      <c r="J276" s="156"/>
      <c r="M276" s="154"/>
    </row>
    <row r="277" spans="1:32" s="158" customFormat="1" ht="11.25" customHeight="1">
      <c r="A277" s="154"/>
      <c r="D277" s="154"/>
      <c r="G277" s="154"/>
      <c r="I277" s="157"/>
      <c r="J277" s="156"/>
      <c r="M277" s="154"/>
    </row>
    <row r="278" spans="1:32" s="158" customFormat="1" ht="11.25" customHeight="1">
      <c r="A278" s="154"/>
      <c r="D278" s="154"/>
      <c r="G278" s="154"/>
      <c r="I278" s="157"/>
      <c r="J278" s="156"/>
      <c r="M278" s="154"/>
    </row>
    <row r="279" spans="1:32" s="158" customFormat="1" ht="11.25" customHeight="1">
      <c r="A279" s="154"/>
      <c r="D279" s="154"/>
      <c r="G279" s="154"/>
      <c r="I279" s="157"/>
      <c r="J279" s="156"/>
      <c r="M279" s="154"/>
    </row>
    <row r="280" spans="1:32" ht="11.25" customHeight="1">
      <c r="A280" s="154"/>
      <c r="B280" s="158"/>
      <c r="C280" s="158"/>
      <c r="D280" s="154"/>
      <c r="E280" s="158"/>
      <c r="F280" s="158"/>
      <c r="G280" s="154"/>
      <c r="H280" s="158"/>
      <c r="I280" s="157"/>
      <c r="J280" s="156"/>
      <c r="K280" s="158"/>
      <c r="L280" s="158"/>
      <c r="M280" s="154"/>
      <c r="N280" s="158"/>
      <c r="O280" s="158"/>
      <c r="P280" s="158"/>
      <c r="Q280" s="158"/>
      <c r="R280" s="158"/>
      <c r="S280" s="158"/>
      <c r="T280" s="158"/>
      <c r="U280" s="158"/>
      <c r="V280" s="158"/>
      <c r="W280" s="158"/>
      <c r="X280" s="158"/>
      <c r="Y280" s="158"/>
      <c r="Z280" s="158"/>
      <c r="AA280" s="158"/>
      <c r="AB280" s="158"/>
      <c r="AC280" s="158"/>
      <c r="AD280" s="158"/>
      <c r="AE280" s="158"/>
      <c r="AF280" s="158"/>
    </row>
    <row r="281" spans="1:32" ht="11.25" customHeight="1">
      <c r="A281" s="154"/>
      <c r="B281" s="158"/>
      <c r="C281" s="158"/>
      <c r="D281" s="154"/>
      <c r="E281" s="158"/>
      <c r="F281" s="158"/>
      <c r="G281" s="154"/>
      <c r="H281" s="158"/>
      <c r="I281" s="157"/>
      <c r="J281" s="156"/>
      <c r="K281" s="158"/>
      <c r="L281" s="158"/>
      <c r="M281" s="154"/>
      <c r="N281" s="158"/>
      <c r="O281" s="158"/>
      <c r="P281" s="158"/>
      <c r="Q281" s="158"/>
      <c r="R281" s="158"/>
      <c r="S281" s="158"/>
      <c r="T281" s="158"/>
      <c r="U281" s="158"/>
      <c r="V281" s="158"/>
      <c r="W281" s="158"/>
      <c r="X281" s="158"/>
      <c r="Y281" s="158"/>
      <c r="Z281" s="158"/>
      <c r="AA281" s="158"/>
      <c r="AB281" s="158"/>
      <c r="AC281" s="158"/>
      <c r="AD281" s="158"/>
      <c r="AE281" s="158"/>
      <c r="AF281" s="158"/>
    </row>
    <row r="282" spans="1:32" ht="11.25" customHeight="1">
      <c r="A282" s="154"/>
      <c r="B282" s="158"/>
      <c r="C282" s="158"/>
      <c r="D282" s="154"/>
      <c r="E282" s="158"/>
      <c r="F282" s="158"/>
      <c r="G282" s="154"/>
      <c r="H282" s="158"/>
      <c r="I282" s="157"/>
      <c r="J282" s="156"/>
      <c r="K282" s="158"/>
      <c r="L282" s="158"/>
      <c r="M282" s="154"/>
      <c r="N282" s="158"/>
      <c r="O282" s="158"/>
      <c r="P282" s="158"/>
      <c r="Q282" s="158"/>
      <c r="R282" s="158"/>
      <c r="S282" s="158"/>
      <c r="T282" s="158"/>
      <c r="U282" s="158"/>
      <c r="V282" s="158"/>
      <c r="W282" s="158"/>
      <c r="X282" s="158"/>
      <c r="Y282" s="158"/>
      <c r="Z282" s="158"/>
      <c r="AA282" s="158"/>
      <c r="AB282" s="158"/>
      <c r="AC282" s="158"/>
      <c r="AD282" s="158"/>
      <c r="AE282" s="158"/>
      <c r="AF282" s="158"/>
    </row>
    <row r="283" spans="1:32" ht="11.25" customHeight="1">
      <c r="A283" s="154"/>
      <c r="B283" s="158"/>
      <c r="C283" s="158"/>
      <c r="D283" s="154"/>
      <c r="E283" s="158"/>
      <c r="F283" s="158"/>
      <c r="G283" s="154"/>
      <c r="H283" s="158"/>
      <c r="I283" s="157"/>
      <c r="J283" s="156"/>
      <c r="K283" s="158"/>
      <c r="L283" s="158"/>
      <c r="M283" s="154"/>
      <c r="N283" s="158"/>
      <c r="O283" s="158"/>
      <c r="P283" s="158"/>
      <c r="Q283" s="158"/>
      <c r="R283" s="158"/>
      <c r="S283" s="158"/>
      <c r="T283" s="158"/>
      <c r="U283" s="158"/>
      <c r="V283" s="158"/>
      <c r="W283" s="158"/>
      <c r="X283" s="158"/>
      <c r="Y283" s="158"/>
      <c r="Z283" s="158"/>
      <c r="AA283" s="158"/>
      <c r="AB283" s="158"/>
      <c r="AC283" s="158"/>
      <c r="AD283" s="158"/>
      <c r="AE283" s="158"/>
      <c r="AF283" s="158"/>
    </row>
    <row r="284" spans="1:32" ht="11.25" customHeight="1">
      <c r="Q284" s="158"/>
      <c r="R284" s="158"/>
      <c r="S284" s="158"/>
      <c r="T284" s="158"/>
      <c r="U284" s="158"/>
      <c r="V284" s="158"/>
      <c r="W284" s="158"/>
      <c r="X284" s="158"/>
      <c r="Y284" s="158"/>
      <c r="Z284" s="158"/>
      <c r="AA284" s="158"/>
      <c r="AB284" s="158"/>
      <c r="AC284" s="158"/>
      <c r="AD284" s="158"/>
      <c r="AE284" s="158"/>
      <c r="AF284" s="158"/>
    </row>
    <row r="285" spans="1:32" ht="11.25" customHeight="1">
      <c r="Q285" s="158"/>
      <c r="R285" s="158"/>
      <c r="S285" s="158"/>
      <c r="T285" s="158"/>
      <c r="U285" s="158"/>
      <c r="V285" s="158"/>
      <c r="W285" s="158"/>
      <c r="X285" s="158"/>
      <c r="Y285" s="158"/>
      <c r="Z285" s="158"/>
      <c r="AA285" s="158"/>
      <c r="AB285" s="158"/>
      <c r="AC285" s="158"/>
      <c r="AD285" s="158"/>
      <c r="AE285" s="158"/>
      <c r="AF285" s="158"/>
    </row>
    <row r="286" spans="1:32" ht="11.25" customHeight="1">
      <c r="Q286" s="158"/>
      <c r="R286" s="158"/>
      <c r="S286" s="158"/>
      <c r="T286" s="158"/>
      <c r="U286" s="158"/>
      <c r="V286" s="158"/>
      <c r="W286" s="158"/>
      <c r="X286" s="158"/>
      <c r="Y286" s="158"/>
      <c r="Z286" s="158"/>
      <c r="AA286" s="158"/>
      <c r="AB286" s="158"/>
      <c r="AC286" s="158"/>
      <c r="AD286" s="158"/>
      <c r="AE286" s="158"/>
      <c r="AF286" s="158"/>
    </row>
    <row r="287" spans="1:32" ht="11.25" customHeight="1">
      <c r="Q287" s="158"/>
      <c r="R287" s="158"/>
      <c r="S287" s="158"/>
      <c r="T287" s="158"/>
      <c r="U287" s="158"/>
      <c r="V287" s="158"/>
      <c r="W287" s="158"/>
      <c r="X287" s="158"/>
      <c r="Y287" s="158"/>
      <c r="Z287" s="158"/>
      <c r="AA287" s="158"/>
      <c r="AB287" s="158"/>
      <c r="AC287" s="158"/>
      <c r="AD287" s="158"/>
      <c r="AE287" s="158"/>
      <c r="AF287" s="158"/>
    </row>
    <row r="288" spans="1:32" ht="11.25" customHeight="1">
      <c r="Q288" s="158"/>
      <c r="R288" s="158"/>
      <c r="S288" s="158"/>
      <c r="T288" s="158"/>
      <c r="U288" s="158"/>
      <c r="V288" s="158"/>
      <c r="W288" s="158"/>
      <c r="X288" s="158"/>
      <c r="Y288" s="158"/>
      <c r="Z288" s="158"/>
      <c r="AA288" s="158"/>
      <c r="AB288" s="158"/>
      <c r="AC288" s="158"/>
      <c r="AD288" s="158"/>
      <c r="AE288" s="158"/>
      <c r="AF288" s="158"/>
    </row>
    <row r="289" spans="17:32" ht="11.25" customHeight="1">
      <c r="Q289" s="158"/>
      <c r="R289" s="158"/>
      <c r="S289" s="158"/>
      <c r="T289" s="158"/>
      <c r="U289" s="158"/>
      <c r="V289" s="158"/>
      <c r="W289" s="158"/>
      <c r="X289" s="158"/>
      <c r="Y289" s="158"/>
      <c r="Z289" s="158"/>
      <c r="AA289" s="158"/>
      <c r="AB289" s="158"/>
      <c r="AC289" s="158"/>
      <c r="AD289" s="158"/>
      <c r="AE289" s="158"/>
      <c r="AF289" s="158"/>
    </row>
    <row r="290" spans="17:32" ht="11.25" customHeight="1">
      <c r="Q290" s="158"/>
      <c r="R290" s="158"/>
      <c r="S290" s="158"/>
      <c r="T290" s="158"/>
      <c r="U290" s="158"/>
      <c r="V290" s="158"/>
      <c r="W290" s="158"/>
      <c r="X290" s="158"/>
      <c r="Y290" s="158"/>
      <c r="Z290" s="158"/>
      <c r="AA290" s="158"/>
      <c r="AB290" s="158"/>
      <c r="AC290" s="158"/>
      <c r="AD290" s="158"/>
      <c r="AE290" s="158"/>
      <c r="AF290" s="158"/>
    </row>
    <row r="291" spans="17:32" ht="11.25" customHeight="1">
      <c r="Q291" s="158"/>
      <c r="R291" s="158"/>
      <c r="S291" s="158"/>
      <c r="T291" s="158"/>
      <c r="U291" s="158"/>
      <c r="V291" s="158"/>
      <c r="W291" s="158"/>
      <c r="X291" s="158"/>
      <c r="Y291" s="158"/>
      <c r="Z291" s="158"/>
      <c r="AA291" s="158"/>
      <c r="AB291" s="158"/>
      <c r="AC291" s="158"/>
      <c r="AD291" s="158"/>
      <c r="AE291" s="158"/>
      <c r="AF291" s="158"/>
    </row>
    <row r="292" spans="17:32" ht="11.25" customHeight="1">
      <c r="Q292" s="158"/>
      <c r="R292" s="158"/>
      <c r="S292" s="158"/>
      <c r="T292" s="158"/>
      <c r="U292" s="158"/>
      <c r="V292" s="158"/>
      <c r="W292" s="158"/>
      <c r="X292" s="158"/>
      <c r="Y292" s="158"/>
      <c r="Z292" s="158"/>
      <c r="AA292" s="158"/>
      <c r="AB292" s="158"/>
      <c r="AC292" s="158"/>
      <c r="AD292" s="158"/>
      <c r="AE292" s="158"/>
      <c r="AF292" s="158"/>
    </row>
    <row r="293" spans="17:32" ht="11.25" customHeight="1">
      <c r="Q293" s="158"/>
      <c r="R293" s="158"/>
      <c r="S293" s="158"/>
      <c r="T293" s="158"/>
      <c r="U293" s="158"/>
      <c r="V293" s="158"/>
      <c r="W293" s="158"/>
      <c r="X293" s="158"/>
      <c r="Y293" s="158"/>
      <c r="Z293" s="158"/>
      <c r="AA293" s="158"/>
      <c r="AB293" s="158"/>
      <c r="AC293" s="158"/>
      <c r="AD293" s="158"/>
      <c r="AE293" s="158"/>
      <c r="AF293" s="158"/>
    </row>
    <row r="294" spans="17:32" ht="11.25" customHeight="1">
      <c r="Q294" s="158"/>
      <c r="R294" s="158"/>
      <c r="S294" s="158"/>
      <c r="T294" s="158"/>
      <c r="U294" s="158"/>
      <c r="V294" s="158"/>
      <c r="W294" s="158"/>
      <c r="X294" s="158"/>
      <c r="Y294" s="158"/>
      <c r="Z294" s="158"/>
      <c r="AA294" s="158"/>
      <c r="AB294" s="158"/>
      <c r="AC294" s="158"/>
      <c r="AD294" s="158"/>
      <c r="AE294" s="158"/>
      <c r="AF294" s="158"/>
    </row>
    <row r="295" spans="17:32" ht="11.25" customHeight="1">
      <c r="Q295" s="158"/>
      <c r="R295" s="158"/>
      <c r="S295" s="158"/>
      <c r="T295" s="158"/>
      <c r="U295" s="158"/>
      <c r="V295" s="158"/>
      <c r="W295" s="158"/>
      <c r="X295" s="158"/>
      <c r="Y295" s="158"/>
      <c r="Z295" s="158"/>
      <c r="AA295" s="158"/>
      <c r="AB295" s="158"/>
      <c r="AC295" s="158"/>
      <c r="AD295" s="158"/>
      <c r="AE295" s="158"/>
      <c r="AF295" s="158"/>
    </row>
    <row r="296" spans="17:32" ht="11.25" customHeight="1">
      <c r="Q296" s="158"/>
      <c r="R296" s="158"/>
      <c r="S296" s="158"/>
      <c r="T296" s="158"/>
      <c r="U296" s="158"/>
      <c r="V296" s="158"/>
      <c r="W296" s="158"/>
      <c r="X296" s="158"/>
      <c r="Y296" s="158"/>
      <c r="Z296" s="158"/>
      <c r="AA296" s="158"/>
      <c r="AB296" s="158"/>
      <c r="AC296" s="158"/>
      <c r="AD296" s="158"/>
      <c r="AE296" s="158"/>
      <c r="AF296" s="158"/>
    </row>
    <row r="297" spans="17:32" ht="11.25" customHeight="1">
      <c r="Q297" s="158"/>
      <c r="R297" s="158"/>
      <c r="S297" s="158"/>
      <c r="T297" s="158"/>
      <c r="U297" s="158"/>
      <c r="V297" s="158"/>
      <c r="W297" s="158"/>
      <c r="X297" s="158"/>
      <c r="Y297" s="158"/>
      <c r="Z297" s="158"/>
      <c r="AA297" s="158"/>
      <c r="AB297" s="158"/>
      <c r="AC297" s="158"/>
      <c r="AD297" s="158"/>
      <c r="AE297" s="158"/>
      <c r="AF297" s="158"/>
    </row>
    <row r="298" spans="17:32" ht="11.25" customHeight="1">
      <c r="Q298" s="158"/>
      <c r="R298" s="158"/>
      <c r="S298" s="158"/>
      <c r="T298" s="158"/>
      <c r="U298" s="158"/>
      <c r="V298" s="158"/>
      <c r="W298" s="158"/>
      <c r="X298" s="158"/>
      <c r="Y298" s="158"/>
      <c r="Z298" s="158"/>
      <c r="AA298" s="158"/>
      <c r="AB298" s="158"/>
      <c r="AC298" s="158"/>
      <c r="AD298" s="158"/>
      <c r="AE298" s="158"/>
      <c r="AF298" s="158"/>
    </row>
    <row r="299" spans="17:32" ht="11.25" customHeight="1">
      <c r="Q299" s="158"/>
      <c r="R299" s="158"/>
      <c r="S299" s="158"/>
      <c r="T299" s="158"/>
      <c r="U299" s="158"/>
      <c r="V299" s="158"/>
      <c r="W299" s="158"/>
      <c r="X299" s="158"/>
      <c r="Y299" s="158"/>
      <c r="Z299" s="158"/>
      <c r="AA299" s="158"/>
      <c r="AB299" s="158"/>
      <c r="AC299" s="158"/>
      <c r="AD299" s="158"/>
      <c r="AE299" s="158"/>
      <c r="AF299" s="158"/>
    </row>
    <row r="300" spans="17:32" ht="11.25" customHeight="1">
      <c r="Q300" s="158"/>
      <c r="R300" s="158"/>
      <c r="S300" s="158"/>
      <c r="T300" s="158"/>
      <c r="U300" s="158"/>
      <c r="V300" s="158"/>
      <c r="W300" s="158"/>
      <c r="X300" s="158"/>
      <c r="Y300" s="158"/>
      <c r="Z300" s="158"/>
      <c r="AA300" s="158"/>
      <c r="AB300" s="158"/>
      <c r="AC300" s="158"/>
      <c r="AD300" s="158"/>
      <c r="AE300" s="158"/>
      <c r="AF300" s="158"/>
    </row>
  </sheetData>
  <mergeCells count="204">
    <mergeCell ref="Z51:Z52"/>
    <mergeCell ref="F52:I52"/>
    <mergeCell ref="K52:L52"/>
    <mergeCell ref="N52:O52"/>
    <mergeCell ref="Q52:R52"/>
    <mergeCell ref="U52:V52"/>
    <mergeCell ref="X52:Y52"/>
    <mergeCell ref="U49:V49"/>
    <mergeCell ref="X49:Y49"/>
    <mergeCell ref="F50:I50"/>
    <mergeCell ref="K50:L50"/>
    <mergeCell ref="N51:O51"/>
    <mergeCell ref="Q51:R51"/>
    <mergeCell ref="U51:V51"/>
    <mergeCell ref="X51:Y51"/>
    <mergeCell ref="B48:C48"/>
    <mergeCell ref="E48:F48"/>
    <mergeCell ref="H49:I49"/>
    <mergeCell ref="K49:L49"/>
    <mergeCell ref="N49:O49"/>
    <mergeCell ref="Q49:R49"/>
    <mergeCell ref="U46:V46"/>
    <mergeCell ref="X46:X47"/>
    <mergeCell ref="B47:C47"/>
    <mergeCell ref="E47:F47"/>
    <mergeCell ref="K47:L47"/>
    <mergeCell ref="N47:O47"/>
    <mergeCell ref="R47:S47"/>
    <mergeCell ref="U47:V47"/>
    <mergeCell ref="B45:C45"/>
    <mergeCell ref="E45:F45"/>
    <mergeCell ref="K46:L46"/>
    <mergeCell ref="N46:O46"/>
    <mergeCell ref="P46:P47"/>
    <mergeCell ref="R46:S46"/>
    <mergeCell ref="B43:C43"/>
    <mergeCell ref="E43:F43"/>
    <mergeCell ref="H43:I43"/>
    <mergeCell ref="R43:S43"/>
    <mergeCell ref="U43:V43"/>
    <mergeCell ref="B44:C44"/>
    <mergeCell ref="E44:F44"/>
    <mergeCell ref="H44:I44"/>
    <mergeCell ref="X41:Y41"/>
    <mergeCell ref="Z41:Z42"/>
    <mergeCell ref="B42:C42"/>
    <mergeCell ref="E42:F42"/>
    <mergeCell ref="K42:L42"/>
    <mergeCell ref="R42:S42"/>
    <mergeCell ref="U42:V42"/>
    <mergeCell ref="X42:Y42"/>
    <mergeCell ref="R40:S40"/>
    <mergeCell ref="U40:V40"/>
    <mergeCell ref="B41:C41"/>
    <mergeCell ref="E41:F41"/>
    <mergeCell ref="K41:L41"/>
    <mergeCell ref="N41:N42"/>
    <mergeCell ref="R41:S41"/>
    <mergeCell ref="U41:V41"/>
    <mergeCell ref="B39:C39"/>
    <mergeCell ref="E39:F39"/>
    <mergeCell ref="H39:I39"/>
    <mergeCell ref="B40:C40"/>
    <mergeCell ref="E40:F40"/>
    <mergeCell ref="H40:I40"/>
    <mergeCell ref="R36:S36"/>
    <mergeCell ref="U36:V36"/>
    <mergeCell ref="X36:X37"/>
    <mergeCell ref="R37:S37"/>
    <mergeCell ref="U37:V37"/>
    <mergeCell ref="B38:C38"/>
    <mergeCell ref="E38:F38"/>
    <mergeCell ref="B35:C35"/>
    <mergeCell ref="E35:F35"/>
    <mergeCell ref="K35:L35"/>
    <mergeCell ref="N35:O35"/>
    <mergeCell ref="P35:P36"/>
    <mergeCell ref="K36:L36"/>
    <mergeCell ref="N36:O36"/>
    <mergeCell ref="B33:C33"/>
    <mergeCell ref="E33:F33"/>
    <mergeCell ref="H33:I33"/>
    <mergeCell ref="R33:S33"/>
    <mergeCell ref="U33:V33"/>
    <mergeCell ref="B34:C34"/>
    <mergeCell ref="E34:F34"/>
    <mergeCell ref="H34:I34"/>
    <mergeCell ref="X31:Y31"/>
    <mergeCell ref="Z31:Z32"/>
    <mergeCell ref="B32:C32"/>
    <mergeCell ref="E32:F32"/>
    <mergeCell ref="K32:L32"/>
    <mergeCell ref="R32:S32"/>
    <mergeCell ref="U32:V32"/>
    <mergeCell ref="X32:Y32"/>
    <mergeCell ref="R30:S30"/>
    <mergeCell ref="U30:V30"/>
    <mergeCell ref="B31:C31"/>
    <mergeCell ref="E31:F31"/>
    <mergeCell ref="K31:L31"/>
    <mergeCell ref="N31:N32"/>
    <mergeCell ref="R31:S31"/>
    <mergeCell ref="U31:V31"/>
    <mergeCell ref="B28:C28"/>
    <mergeCell ref="E28:F28"/>
    <mergeCell ref="B29:C29"/>
    <mergeCell ref="E29:F29"/>
    <mergeCell ref="H29:I29"/>
    <mergeCell ref="B30:C30"/>
    <mergeCell ref="E30:F30"/>
    <mergeCell ref="H30:I30"/>
    <mergeCell ref="U26:V26"/>
    <mergeCell ref="X26:X27"/>
    <mergeCell ref="K27:L27"/>
    <mergeCell ref="N27:O27"/>
    <mergeCell ref="R27:S27"/>
    <mergeCell ref="U27:V27"/>
    <mergeCell ref="B25:C25"/>
    <mergeCell ref="E25:F25"/>
    <mergeCell ref="K26:L26"/>
    <mergeCell ref="N26:O26"/>
    <mergeCell ref="P26:P27"/>
    <mergeCell ref="R26:S26"/>
    <mergeCell ref="B23:C23"/>
    <mergeCell ref="E23:F23"/>
    <mergeCell ref="H23:I23"/>
    <mergeCell ref="R23:S23"/>
    <mergeCell ref="U23:V23"/>
    <mergeCell ref="B24:C24"/>
    <mergeCell ref="E24:F24"/>
    <mergeCell ref="H24:I24"/>
    <mergeCell ref="X21:Y21"/>
    <mergeCell ref="Z21:Z22"/>
    <mergeCell ref="B22:C22"/>
    <mergeCell ref="E22:F22"/>
    <mergeCell ref="K22:L22"/>
    <mergeCell ref="R22:S22"/>
    <mergeCell ref="U22:V22"/>
    <mergeCell ref="X22:Y22"/>
    <mergeCell ref="R20:S20"/>
    <mergeCell ref="U20:V20"/>
    <mergeCell ref="B21:C21"/>
    <mergeCell ref="E21:F21"/>
    <mergeCell ref="K21:L21"/>
    <mergeCell ref="R21:S21"/>
    <mergeCell ref="U21:V21"/>
    <mergeCell ref="E18:F18"/>
    <mergeCell ref="N18:O18"/>
    <mergeCell ref="B19:C19"/>
    <mergeCell ref="E19:F19"/>
    <mergeCell ref="H19:I19"/>
    <mergeCell ref="B20:C20"/>
    <mergeCell ref="E20:F20"/>
    <mergeCell ref="H20:I20"/>
    <mergeCell ref="R16:S16"/>
    <mergeCell ref="U16:V16"/>
    <mergeCell ref="X16:X17"/>
    <mergeCell ref="B17:C17"/>
    <mergeCell ref="E17:F17"/>
    <mergeCell ref="N17:O17"/>
    <mergeCell ref="P17:P18"/>
    <mergeCell ref="R17:S17"/>
    <mergeCell ref="U17:V17"/>
    <mergeCell ref="B18:C18"/>
    <mergeCell ref="B15:C15"/>
    <mergeCell ref="E15:F15"/>
    <mergeCell ref="H15:I15"/>
    <mergeCell ref="B16:C16"/>
    <mergeCell ref="E16:F16"/>
    <mergeCell ref="H16:I16"/>
    <mergeCell ref="B13:C13"/>
    <mergeCell ref="E13:F13"/>
    <mergeCell ref="K13:L13"/>
    <mergeCell ref="R13:S13"/>
    <mergeCell ref="U13:V13"/>
    <mergeCell ref="B14:C14"/>
    <mergeCell ref="E14:F14"/>
    <mergeCell ref="K14:L14"/>
    <mergeCell ref="Z11:Z12"/>
    <mergeCell ref="B12:C12"/>
    <mergeCell ref="E12:F12"/>
    <mergeCell ref="H12:I12"/>
    <mergeCell ref="R12:S12"/>
    <mergeCell ref="U12:V12"/>
    <mergeCell ref="X12:Y12"/>
    <mergeCell ref="B11:C11"/>
    <mergeCell ref="E11:F11"/>
    <mergeCell ref="H11:I11"/>
    <mergeCell ref="R11:S11"/>
    <mergeCell ref="U11:V11"/>
    <mergeCell ref="X11:Y11"/>
    <mergeCell ref="C8:E8"/>
    <mergeCell ref="O8:P8"/>
    <mergeCell ref="Y8:Z8"/>
    <mergeCell ref="B10:C10"/>
    <mergeCell ref="E10:F10"/>
    <mergeCell ref="R10:S10"/>
    <mergeCell ref="U10:V10"/>
    <mergeCell ref="A1:Z1"/>
    <mergeCell ref="A2:Z2"/>
    <mergeCell ref="A3:Z3"/>
    <mergeCell ref="A4:Z4"/>
    <mergeCell ref="A5:Z5"/>
    <mergeCell ref="A6:Z6"/>
  </mergeCells>
  <pageMargins left="0.23622047244094491" right="0.23622047244094491" top="0.11811023622047245" bottom="0.11811023622047245" header="0" footer="0"/>
  <pageSetup paperSize="9" scale="68" orientation="landscape" r:id="rId1"/>
  <headerFooter alignWithMargins="0"/>
  <colBreaks count="1" manualBreakCount="1">
    <brk id="1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8"/>
  <sheetViews>
    <sheetView view="pageBreakPreview" zoomScaleNormal="70" zoomScaleSheetLayoutView="100" workbookViewId="0">
      <selection sqref="A1:L1"/>
    </sheetView>
  </sheetViews>
  <sheetFormatPr defaultRowHeight="12.75"/>
  <cols>
    <col min="1" max="1" width="6.42578125" style="143" customWidth="1"/>
    <col min="2" max="2" width="2.7109375" style="143" customWidth="1"/>
    <col min="3" max="3" width="24.7109375" style="143" customWidth="1"/>
    <col min="4" max="4" width="2.7109375" style="143" customWidth="1"/>
    <col min="5" max="5" width="24.7109375" style="143" customWidth="1"/>
    <col min="6" max="6" width="2.7109375" style="310" customWidth="1"/>
    <col min="7" max="7" width="24.7109375" style="143" customWidth="1"/>
    <col min="8" max="8" width="2.7109375" style="310" customWidth="1"/>
    <col min="9" max="9" width="24.7109375" style="143" customWidth="1"/>
    <col min="10" max="10" width="2.7109375" style="310" customWidth="1"/>
    <col min="11" max="11" width="24.7109375" style="141" customWidth="1"/>
    <col min="12" max="12" width="2.7109375" style="310" customWidth="1"/>
    <col min="13" max="16384" width="9.140625" style="143"/>
  </cols>
  <sheetData>
    <row r="1" spans="1:12" ht="15" customHeight="1">
      <c r="A1" s="269" t="s">
        <v>23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</row>
    <row r="2" spans="1:12" ht="15" customHeight="1">
      <c r="A2" s="269" t="s">
        <v>41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</row>
    <row r="3" spans="1:12" ht="15" customHeight="1">
      <c r="A3" s="269" t="s">
        <v>42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</row>
    <row r="4" spans="1:12" s="137" customFormat="1" ht="15" customHeight="1">
      <c r="A4" s="307" t="str">
        <f>[6]MD!B1</f>
        <v>XIII открытый городской турнир по бадминтону "Кубок КемГУ"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</row>
    <row r="5" spans="1:12" s="137" customFormat="1" ht="15" customHeight="1">
      <c r="A5" s="271" t="s">
        <v>20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</row>
    <row r="6" spans="1:12" ht="15" customHeight="1">
      <c r="A6" s="272" t="s">
        <v>43</v>
      </c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</row>
    <row r="7" spans="1:12" ht="15" customHeight="1">
      <c r="E7" s="308"/>
      <c r="F7" s="308"/>
      <c r="G7" s="308"/>
      <c r="H7" s="309"/>
      <c r="I7" s="309"/>
      <c r="J7" s="142"/>
    </row>
    <row r="8" spans="1:12" s="137" customFormat="1" ht="15" customHeight="1">
      <c r="A8" s="311" t="s">
        <v>19</v>
      </c>
      <c r="B8" s="237" t="s">
        <v>44</v>
      </c>
      <c r="C8" s="237"/>
      <c r="D8" s="312"/>
      <c r="E8" s="311" t="s">
        <v>18</v>
      </c>
      <c r="F8" s="274" t="str">
        <f>[6]MD!B3</f>
        <v>17-19.01.2020</v>
      </c>
      <c r="G8" s="266"/>
      <c r="H8" s="313"/>
      <c r="I8" s="314" t="s">
        <v>17</v>
      </c>
      <c r="J8" s="266" t="str">
        <f>[6]MD!B5</f>
        <v>MD</v>
      </c>
      <c r="K8" s="266"/>
      <c r="L8" s="266"/>
    </row>
    <row r="9" spans="1:12" ht="15" customHeight="1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</row>
    <row r="10" spans="1:12" ht="15" customHeight="1">
      <c r="A10" s="315" t="s">
        <v>45</v>
      </c>
      <c r="B10" s="316" t="s">
        <v>46</v>
      </c>
      <c r="C10" s="315" t="s">
        <v>47</v>
      </c>
      <c r="D10" s="317" t="s">
        <v>48</v>
      </c>
      <c r="E10" s="317"/>
      <c r="F10" s="318" t="s">
        <v>49</v>
      </c>
      <c r="G10" s="318"/>
      <c r="H10" s="318" t="s">
        <v>50</v>
      </c>
      <c r="I10" s="318"/>
      <c r="J10" s="318" t="s">
        <v>51</v>
      </c>
      <c r="K10" s="318"/>
      <c r="L10" s="318"/>
    </row>
    <row r="11" spans="1:12" ht="15" customHeight="1">
      <c r="A11" s="319"/>
      <c r="B11" s="320"/>
      <c r="C11" s="319"/>
      <c r="D11" s="321" t="s">
        <v>52</v>
      </c>
      <c r="E11" s="321"/>
      <c r="F11" s="322" t="s">
        <v>52</v>
      </c>
      <c r="G11" s="322"/>
      <c r="H11" s="322" t="s">
        <v>52</v>
      </c>
      <c r="I11" s="322"/>
      <c r="J11" s="322"/>
      <c r="K11" s="322"/>
      <c r="L11" s="322"/>
    </row>
    <row r="12" spans="1:12" ht="18" customHeight="1">
      <c r="A12" s="53">
        <v>1</v>
      </c>
      <c r="B12" s="323">
        <v>1</v>
      </c>
      <c r="C12" s="324" t="str">
        <f>IF(VLOOKUP(A12,[6]MD!$C$5:$D$36,2,FALSE)=0,"X",VLOOKUP(A12,[6]MD!$C$5:$D$36,2,FALSE))</f>
        <v>Добрынин Р. - Мякушко Н.</v>
      </c>
      <c r="D12" s="325">
        <v>1</v>
      </c>
      <c r="E12" s="144" t="str">
        <f>C12</f>
        <v>Добрынин Р. - Мякушко Н.</v>
      </c>
      <c r="F12" s="326"/>
      <c r="G12" s="327"/>
      <c r="H12" s="328"/>
      <c r="I12" s="329"/>
      <c r="J12" s="328"/>
      <c r="K12" s="329"/>
    </row>
    <row r="13" spans="1:12" ht="18" customHeight="1">
      <c r="A13" s="59">
        <v>32</v>
      </c>
      <c r="B13" s="330">
        <v>2</v>
      </c>
      <c r="C13" s="331" t="str">
        <f>IF(VLOOKUP(A13,[6]MD!$C$5:$D$36,2,FALSE)=0,"X",VLOOKUP(A13,[6]MD!$C$5:$D$36,2,FALSE))</f>
        <v>X</v>
      </c>
      <c r="D13" s="332"/>
      <c r="E13" s="333"/>
      <c r="F13" s="334">
        <v>25</v>
      </c>
      <c r="G13" s="144" t="str">
        <f>E12</f>
        <v>Добрынин Р. - Мякушко Н.</v>
      </c>
      <c r="H13" s="335"/>
      <c r="I13" s="336"/>
      <c r="J13" s="337"/>
      <c r="K13" s="338"/>
    </row>
    <row r="14" spans="1:12" ht="18" customHeight="1">
      <c r="A14" s="59">
        <v>17</v>
      </c>
      <c r="B14" s="323">
        <v>3</v>
      </c>
      <c r="C14" s="324" t="str">
        <f>IF(VLOOKUP(A14,[6]MD!$C$5:$D$36,2,FALSE)=0,"X",VLOOKUP(A14,[6]MD!$C$5:$D$36,2,FALSE))</f>
        <v>Молдабек О. - Калыбек А.</v>
      </c>
      <c r="D14" s="339">
        <v>2</v>
      </c>
      <c r="E14" s="340" t="str">
        <f>C15</f>
        <v>Климачев Н. - Румянцев А.</v>
      </c>
      <c r="F14" s="341"/>
      <c r="G14" s="333" t="s">
        <v>237</v>
      </c>
      <c r="H14" s="342"/>
      <c r="I14" s="336"/>
      <c r="J14" s="337"/>
      <c r="K14" s="338"/>
    </row>
    <row r="15" spans="1:12" ht="18" customHeight="1">
      <c r="A15" s="59">
        <v>16</v>
      </c>
      <c r="B15" s="330">
        <v>4</v>
      </c>
      <c r="C15" s="324" t="str">
        <f>IF(VLOOKUP(A15,[6]MD!$C$5:$D$36,2,FALSE)=0,"X",VLOOKUP(A15,[6]MD!$C$5:$D$36,2,FALSE))</f>
        <v>Климачев Н. - Румянцев А.</v>
      </c>
      <c r="D15" s="343"/>
      <c r="E15" s="333" t="s">
        <v>194</v>
      </c>
      <c r="F15" s="335"/>
      <c r="G15" s="344"/>
      <c r="H15" s="339">
        <v>41</v>
      </c>
      <c r="I15" s="144" t="str">
        <f>G13</f>
        <v>Добрынин Р. - Мякушко Н.</v>
      </c>
      <c r="J15" s="335"/>
      <c r="K15" s="338"/>
    </row>
    <row r="16" spans="1:12" ht="18" customHeight="1">
      <c r="A16" s="59">
        <v>9</v>
      </c>
      <c r="B16" s="323">
        <v>5</v>
      </c>
      <c r="C16" s="345" t="str">
        <f>IF(VLOOKUP(A16,[6]MD!$C$5:$D$36,2,FALSE)=0,"X",VLOOKUP(A16,[6]MD!$C$5:$D$36,2,FALSE))</f>
        <v>Кылбелбеу Б. - Коцарь Ю.</v>
      </c>
      <c r="D16" s="339">
        <v>3</v>
      </c>
      <c r="E16" s="346" t="str">
        <f>C16</f>
        <v>Кылбелбеу Б. - Коцарь Ю.</v>
      </c>
      <c r="F16" s="335"/>
      <c r="G16" s="347"/>
      <c r="H16" s="343"/>
      <c r="I16" s="348" t="s">
        <v>238</v>
      </c>
      <c r="J16" s="349"/>
      <c r="K16" s="338"/>
    </row>
    <row r="17" spans="1:16" ht="18" customHeight="1">
      <c r="A17" s="59">
        <v>24</v>
      </c>
      <c r="B17" s="330">
        <v>6</v>
      </c>
      <c r="C17" s="331" t="str">
        <f>IF(VLOOKUP(A17,[6]MD!$C$5:$D$36,2,FALSE)=0,"X",VLOOKUP(A17,[6]MD!$C$5:$D$36,2,FALSE))</f>
        <v>X</v>
      </c>
      <c r="D17" s="342"/>
      <c r="E17" s="333"/>
      <c r="F17" s="334">
        <v>26</v>
      </c>
      <c r="G17" s="340" t="str">
        <f>C19</f>
        <v>Прянишников А. - Наталушко Д.</v>
      </c>
      <c r="H17" s="349"/>
      <c r="I17" s="350"/>
      <c r="J17" s="349"/>
      <c r="K17" s="338"/>
    </row>
    <row r="18" spans="1:16" ht="18" customHeight="1">
      <c r="A18" s="59">
        <v>25</v>
      </c>
      <c r="B18" s="323">
        <v>7</v>
      </c>
      <c r="C18" s="331" t="str">
        <f>IF(VLOOKUP(A18,[6]MD!$C$5:$D$36,2,FALSE)=0,"X",VLOOKUP(A18,[6]MD!$C$5:$D$36,2,FALSE))</f>
        <v>X</v>
      </c>
      <c r="D18" s="339">
        <v>4</v>
      </c>
      <c r="E18" s="340" t="str">
        <f>C19</f>
        <v>Прянишников А. - Наталушко Д.</v>
      </c>
      <c r="F18" s="341"/>
      <c r="G18" s="333" t="s">
        <v>239</v>
      </c>
      <c r="H18" s="335"/>
      <c r="I18" s="350"/>
      <c r="J18" s="349"/>
      <c r="K18" s="338"/>
    </row>
    <row r="19" spans="1:16" ht="18" customHeight="1">
      <c r="A19" s="59">
        <v>8</v>
      </c>
      <c r="B19" s="330">
        <v>8</v>
      </c>
      <c r="C19" s="345" t="str">
        <f>IF(VLOOKUP(A19,[6]MD!$C$5:$D$36,2,FALSE)=0,"X",VLOOKUP(A19,[6]MD!$C$5:$D$36,2,FALSE))</f>
        <v>Прянишников А. - Наталушко Д.</v>
      </c>
      <c r="D19" s="342"/>
      <c r="E19" s="333"/>
      <c r="F19" s="335"/>
      <c r="G19" s="347"/>
      <c r="H19" s="337"/>
      <c r="I19" s="351"/>
      <c r="J19" s="352">
        <v>59</v>
      </c>
      <c r="K19" s="144" t="str">
        <f>I15</f>
        <v>Добрынин Р. - Мякушко Н.</v>
      </c>
      <c r="L19" s="353"/>
    </row>
    <row r="20" spans="1:16" ht="18" customHeight="1">
      <c r="A20" s="59">
        <v>5</v>
      </c>
      <c r="B20" s="323">
        <v>9</v>
      </c>
      <c r="C20" s="324" t="str">
        <f>IF(VLOOKUP(A20,[6]MD!$C$5:$D$36,2,FALSE)=0,"X",VLOOKUP(A20,[6]MD!$C$5:$D$36,2,FALSE))</f>
        <v>Азизов Х. - Понамарев Д.</v>
      </c>
      <c r="D20" s="339">
        <v>5</v>
      </c>
      <c r="E20" s="139" t="str">
        <f>C20</f>
        <v>Азизов Х. - Понамарев Д.</v>
      </c>
      <c r="F20" s="335"/>
      <c r="G20" s="347"/>
      <c r="H20" s="337"/>
      <c r="I20" s="351"/>
      <c r="J20" s="349"/>
      <c r="K20" s="333" t="s">
        <v>240</v>
      </c>
      <c r="L20" s="354"/>
    </row>
    <row r="21" spans="1:16" ht="18" customHeight="1">
      <c r="A21" s="59">
        <v>28</v>
      </c>
      <c r="B21" s="330">
        <v>10</v>
      </c>
      <c r="C21" s="331" t="str">
        <f>IF(VLOOKUP(A21,[6]MD!$C$5:$D$36,2,FALSE)=0,"X",VLOOKUP(A21,[6]MD!$C$5:$D$36,2,FALSE))</f>
        <v>X</v>
      </c>
      <c r="D21" s="342"/>
      <c r="E21" s="333"/>
      <c r="F21" s="334">
        <v>27</v>
      </c>
      <c r="G21" s="144" t="str">
        <f>C20</f>
        <v>Азизов Х. - Понамарев Д.</v>
      </c>
      <c r="H21" s="335"/>
      <c r="I21" s="351"/>
      <c r="J21" s="349"/>
      <c r="K21" s="355"/>
      <c r="L21" s="354"/>
    </row>
    <row r="22" spans="1:16" ht="18" customHeight="1">
      <c r="A22" s="59">
        <v>21</v>
      </c>
      <c r="B22" s="323">
        <v>11</v>
      </c>
      <c r="C22" s="331" t="str">
        <f>IF(VLOOKUP(A22,[6]MD!$C$5:$D$36,2,FALSE)=0,"X",VLOOKUP(A22,[6]MD!$C$5:$D$36,2,FALSE))</f>
        <v>X</v>
      </c>
      <c r="D22" s="339">
        <v>6</v>
      </c>
      <c r="E22" s="356" t="str">
        <f>C23</f>
        <v>Ефимов Ю. - Хомиченко Ю.</v>
      </c>
      <c r="F22" s="341"/>
      <c r="G22" s="333" t="s">
        <v>36</v>
      </c>
      <c r="H22" s="342"/>
      <c r="I22" s="351"/>
      <c r="J22" s="349"/>
      <c r="K22" s="355"/>
      <c r="L22" s="354"/>
    </row>
    <row r="23" spans="1:16" ht="18" customHeight="1">
      <c r="A23" s="59">
        <v>12</v>
      </c>
      <c r="B23" s="330">
        <v>12</v>
      </c>
      <c r="C23" s="324" t="str">
        <f>IF(VLOOKUP(A23,[6]MD!$C$5:$D$36,2,FALSE)=0,"X",VLOOKUP(A23,[6]MD!$C$5:$D$36,2,FALSE))</f>
        <v>Ефимов Ю. - Хомиченко Ю.</v>
      </c>
      <c r="D23" s="342"/>
      <c r="E23" s="333"/>
      <c r="F23" s="335"/>
      <c r="G23" s="347"/>
      <c r="H23" s="339">
        <v>42</v>
      </c>
      <c r="I23" s="356" t="str">
        <f>G21</f>
        <v>Азизов Х. - Понамарев Д.</v>
      </c>
      <c r="J23" s="349"/>
      <c r="K23" s="355"/>
      <c r="L23" s="354"/>
    </row>
    <row r="24" spans="1:16" ht="18" customHeight="1">
      <c r="A24" s="59">
        <v>13</v>
      </c>
      <c r="B24" s="323">
        <v>13</v>
      </c>
      <c r="C24" s="345" t="str">
        <f>IF(VLOOKUP(A24,[6]MD!$C$5:$D$36,2,FALSE)=0,"X",VLOOKUP(A24,[6]MD!$C$5:$D$36,2,FALSE))</f>
        <v>Михеев М. - Демин В.</v>
      </c>
      <c r="D24" s="339">
        <v>7</v>
      </c>
      <c r="E24" s="357" t="str">
        <f>C24</f>
        <v>Михеев М. - Демин В.</v>
      </c>
      <c r="F24" s="335"/>
      <c r="G24" s="347"/>
      <c r="H24" s="343"/>
      <c r="I24" s="333" t="s">
        <v>159</v>
      </c>
      <c r="J24" s="335"/>
      <c r="K24" s="355"/>
      <c r="L24" s="354"/>
    </row>
    <row r="25" spans="1:16" ht="18" customHeight="1">
      <c r="A25" s="297">
        <v>20</v>
      </c>
      <c r="B25" s="330">
        <v>14</v>
      </c>
      <c r="C25" s="324" t="str">
        <f>IF(VLOOKUP(A25,[6]MD!$C$5:$D$36,2,FALSE)=0,"X",VLOOKUP(A25,[6]MD!$C$5:$D$36,2,FALSE))</f>
        <v>Смык Ф. - Трофимов А.</v>
      </c>
      <c r="D25" s="342"/>
      <c r="E25" s="333" t="s">
        <v>241</v>
      </c>
      <c r="F25" s="334">
        <v>28</v>
      </c>
      <c r="G25" s="356" t="str">
        <f>E26</f>
        <v>Михайлов А. - Кирюхин К.</v>
      </c>
      <c r="H25" s="349"/>
      <c r="I25" s="355"/>
      <c r="J25" s="349"/>
      <c r="K25" s="355"/>
      <c r="L25" s="354"/>
    </row>
    <row r="26" spans="1:16" ht="18" customHeight="1">
      <c r="A26" s="59">
        <v>29</v>
      </c>
      <c r="B26" s="323">
        <v>15</v>
      </c>
      <c r="C26" s="331" t="str">
        <f>IF(VLOOKUP(A26,[6]MD!$C$5:$D$36,2,FALSE)=0,"X",VLOOKUP(A26,[6]MD!$C$5:$D$36,2,FALSE))</f>
        <v>X</v>
      </c>
      <c r="D26" s="339">
        <v>8</v>
      </c>
      <c r="E26" s="356" t="str">
        <f>C27</f>
        <v>Михайлов А. - Кирюхин К.</v>
      </c>
      <c r="F26" s="341"/>
      <c r="G26" s="333" t="s">
        <v>203</v>
      </c>
      <c r="H26" s="335"/>
      <c r="I26" s="355"/>
      <c r="J26" s="349"/>
      <c r="K26" s="355"/>
      <c r="L26" s="354"/>
    </row>
    <row r="27" spans="1:16" ht="18" customHeight="1">
      <c r="A27" s="59">
        <v>4</v>
      </c>
      <c r="B27" s="330">
        <v>16</v>
      </c>
      <c r="C27" s="324" t="str">
        <f>IF(VLOOKUP(A27,[6]MD!$C$5:$D$36,2,FALSE)=0,"X",VLOOKUP(A27,[6]MD!$C$5:$D$36,2,FALSE))</f>
        <v>Михайлов А. - Кирюхин К.</v>
      </c>
      <c r="D27" s="342"/>
      <c r="E27" s="333"/>
      <c r="F27" s="335"/>
      <c r="G27" s="347"/>
      <c r="H27" s="358"/>
      <c r="I27" s="359" t="s">
        <v>16</v>
      </c>
      <c r="J27" s="360"/>
      <c r="K27" s="144" t="str">
        <f>K19</f>
        <v>Добрынин Р. - Мякушко Н.</v>
      </c>
      <c r="L27" s="361">
        <v>80</v>
      </c>
    </row>
    <row r="28" spans="1:16" ht="18" customHeight="1">
      <c r="A28" s="59">
        <v>3</v>
      </c>
      <c r="B28" s="323">
        <v>17</v>
      </c>
      <c r="C28" s="324" t="str">
        <f>IF(VLOOKUP(A28,[6]MD!$C$5:$D$36,2,FALSE)=0,"X",VLOOKUP(A28,[6]MD!$C$5:$D$36,2,FALSE))</f>
        <v>Худойкулов Ш. - Иванов С.</v>
      </c>
      <c r="D28" s="339">
        <v>9</v>
      </c>
      <c r="E28" s="357" t="str">
        <f>C28</f>
        <v>Худойкулов Ш. - Иванов С.</v>
      </c>
      <c r="F28" s="335"/>
      <c r="G28" s="347"/>
      <c r="H28" s="337"/>
      <c r="I28" s="359"/>
      <c r="J28" s="360"/>
      <c r="K28" s="333" t="s">
        <v>242</v>
      </c>
      <c r="L28" s="354"/>
      <c r="P28" s="143" t="s">
        <v>54</v>
      </c>
    </row>
    <row r="29" spans="1:16" ht="18" customHeight="1">
      <c r="A29" s="59">
        <v>30</v>
      </c>
      <c r="B29" s="330">
        <v>18</v>
      </c>
      <c r="C29" s="331" t="str">
        <f>IF(VLOOKUP(A29,[6]MD!$C$5:$D$36,2,FALSE)=0,"X",VLOOKUP(A29,[6]MD!$C$5:$D$36,2,FALSE))</f>
        <v>X</v>
      </c>
      <c r="D29" s="342"/>
      <c r="E29" s="333"/>
      <c r="F29" s="334">
        <v>29</v>
      </c>
      <c r="G29" s="357" t="str">
        <f>C28</f>
        <v>Худойкулов Ш. - Иванов С.</v>
      </c>
      <c r="H29" s="335"/>
      <c r="I29" s="347"/>
      <c r="J29" s="349"/>
      <c r="K29" s="355"/>
      <c r="L29" s="354"/>
    </row>
    <row r="30" spans="1:16" ht="18" customHeight="1">
      <c r="A30" s="59">
        <v>19</v>
      </c>
      <c r="B30" s="323">
        <v>19</v>
      </c>
      <c r="C30" s="324" t="str">
        <f>IF(VLOOKUP(A30,[6]MD!$C$5:$D$36,2,FALSE)=0,"X",VLOOKUP(A30,[6]MD!$C$5:$D$36,2,FALSE))</f>
        <v>Баканов А. - Ратников Н.</v>
      </c>
      <c r="D30" s="339">
        <v>10</v>
      </c>
      <c r="E30" s="340" t="str">
        <f>C31</f>
        <v>Ермаков И. - Модзелевский Д.</v>
      </c>
      <c r="F30" s="341"/>
      <c r="G30" s="362" t="s">
        <v>243</v>
      </c>
      <c r="H30" s="342"/>
      <c r="I30" s="355"/>
      <c r="J30" s="337"/>
      <c r="K30" s="355"/>
      <c r="L30" s="354"/>
    </row>
    <row r="31" spans="1:16" ht="18" customHeight="1">
      <c r="A31" s="59">
        <v>14</v>
      </c>
      <c r="B31" s="330">
        <v>20</v>
      </c>
      <c r="C31" s="345" t="str">
        <f>IF(VLOOKUP(A31,[6]MD!$C$5:$D$36,2,FALSE)=0,"X",VLOOKUP(A31,[6]MD!$C$5:$D$36,2,FALSE))</f>
        <v>Ермаков И. - Модзелевский Д.</v>
      </c>
      <c r="D31" s="342"/>
      <c r="E31" s="333" t="s">
        <v>244</v>
      </c>
      <c r="F31" s="335"/>
      <c r="G31" s="355"/>
      <c r="H31" s="339">
        <v>43</v>
      </c>
      <c r="I31" s="357" t="str">
        <f>G29</f>
        <v>Худойкулов Ш. - Иванов С.</v>
      </c>
      <c r="J31" s="335"/>
      <c r="K31" s="355"/>
      <c r="L31" s="354"/>
    </row>
    <row r="32" spans="1:16" ht="18" customHeight="1">
      <c r="A32" s="59">
        <v>11</v>
      </c>
      <c r="B32" s="323">
        <v>21</v>
      </c>
      <c r="C32" s="324" t="str">
        <f>IF(VLOOKUP(A32,[6]MD!$C$5:$D$36,2,FALSE)=0,"X",VLOOKUP(A32,[6]MD!$C$5:$D$36,2,FALSE))</f>
        <v>Курилов Д. - Дуничев Н.</v>
      </c>
      <c r="D32" s="339">
        <v>11</v>
      </c>
      <c r="E32" s="357" t="str">
        <f>C32</f>
        <v>Курилов Д. - Дуничев Н.</v>
      </c>
      <c r="F32" s="335"/>
      <c r="G32" s="355"/>
      <c r="H32" s="343"/>
      <c r="I32" s="333" t="s">
        <v>151</v>
      </c>
      <c r="J32" s="342"/>
      <c r="K32" s="355"/>
      <c r="L32" s="354"/>
    </row>
    <row r="33" spans="1:12" ht="18" customHeight="1">
      <c r="A33" s="59">
        <v>22</v>
      </c>
      <c r="B33" s="330">
        <v>22</v>
      </c>
      <c r="C33" s="331" t="str">
        <f>IF(VLOOKUP(A33,[6]MD!$C$5:$D$36,2,FALSE)=0,"X",VLOOKUP(A33,[6]MD!$C$5:$D$36,2,FALSE))</f>
        <v>X</v>
      </c>
      <c r="D33" s="342"/>
      <c r="E33" s="333"/>
      <c r="F33" s="334">
        <v>30</v>
      </c>
      <c r="G33" s="356" t="str">
        <f>C32</f>
        <v>Курилов Д. - Дуничев Н.</v>
      </c>
      <c r="H33" s="349"/>
      <c r="I33" s="355"/>
      <c r="J33" s="342"/>
      <c r="K33" s="355"/>
      <c r="L33" s="354"/>
    </row>
    <row r="34" spans="1:12" ht="18" customHeight="1">
      <c r="A34" s="59">
        <v>27</v>
      </c>
      <c r="B34" s="323">
        <v>23</v>
      </c>
      <c r="C34" s="331" t="str">
        <f>IF(VLOOKUP(A34,[6]MD!$C$5:$D$36,2,FALSE)=0,"X",VLOOKUP(A34,[6]MD!$C$5:$D$36,2,FALSE))</f>
        <v>X</v>
      </c>
      <c r="D34" s="339">
        <v>12</v>
      </c>
      <c r="E34" s="356" t="str">
        <f>C35</f>
        <v>Ратников С. - Баканов М.</v>
      </c>
      <c r="F34" s="341"/>
      <c r="G34" s="333" t="s">
        <v>245</v>
      </c>
      <c r="H34" s="335"/>
      <c r="I34" s="347"/>
      <c r="J34" s="342"/>
      <c r="K34" s="355"/>
      <c r="L34" s="354"/>
    </row>
    <row r="35" spans="1:12" ht="18" customHeight="1">
      <c r="A35" s="59">
        <v>6</v>
      </c>
      <c r="B35" s="330">
        <v>24</v>
      </c>
      <c r="C35" s="324" t="str">
        <f>IF(VLOOKUP(A35,[6]MD!$C$5:$D$36,2,FALSE)=0,"X",VLOOKUP(A35,[6]MD!$C$5:$D$36,2,FALSE))</f>
        <v>Ратников С. - Баканов М.</v>
      </c>
      <c r="D35" s="342"/>
      <c r="E35" s="333"/>
      <c r="F35" s="335"/>
      <c r="G35" s="347"/>
      <c r="H35" s="358"/>
      <c r="I35" s="347"/>
      <c r="J35" s="339">
        <v>60</v>
      </c>
      <c r="K35" s="357" t="str">
        <f>I39</f>
        <v>Егоров Д. - Ма Динь Т.</v>
      </c>
      <c r="L35" s="361"/>
    </row>
    <row r="36" spans="1:12" ht="18" customHeight="1">
      <c r="A36" s="59">
        <v>7</v>
      </c>
      <c r="B36" s="323">
        <v>25</v>
      </c>
      <c r="C36" s="345" t="str">
        <f>IF(VLOOKUP(A36,[6]MD!$C$5:$D$36,2,FALSE)=0,"X",VLOOKUP(A36,[6]MD!$C$5:$D$36,2,FALSE))</f>
        <v>Гарченко А. - Глуховченко С.</v>
      </c>
      <c r="D36" s="339">
        <v>13</v>
      </c>
      <c r="E36" s="363" t="str">
        <f>C36</f>
        <v>Гарченко А. - Глуховченко С.</v>
      </c>
      <c r="F36" s="335"/>
      <c r="G36" s="347"/>
      <c r="H36" s="337"/>
      <c r="I36" s="347"/>
      <c r="J36" s="342"/>
      <c r="K36" s="333" t="s">
        <v>246</v>
      </c>
    </row>
    <row r="37" spans="1:12" ht="18" customHeight="1">
      <c r="A37" s="59">
        <v>26</v>
      </c>
      <c r="B37" s="330">
        <v>26</v>
      </c>
      <c r="C37" s="331" t="str">
        <f>IF(VLOOKUP(A37,[6]MD!$C$5:$D$36,2,FALSE)=0,"X",VLOOKUP(A37,[6]MD!$C$5:$D$36,2,FALSE))</f>
        <v>X</v>
      </c>
      <c r="D37" s="342"/>
      <c r="E37" s="333"/>
      <c r="F37" s="339">
        <v>31</v>
      </c>
      <c r="G37" s="364" t="str">
        <f>C36</f>
        <v>Гарченко А. - Глуховченко С.</v>
      </c>
      <c r="H37" s="335"/>
      <c r="I37" s="347"/>
      <c r="J37" s="342"/>
      <c r="K37" s="338"/>
    </row>
    <row r="38" spans="1:12" ht="18" customHeight="1">
      <c r="A38" s="59">
        <v>23</v>
      </c>
      <c r="B38" s="323">
        <v>27</v>
      </c>
      <c r="C38" s="331" t="str">
        <f>IF(VLOOKUP(A38,[6]MD!$C$5:$D$36,2,FALSE)=0,"X",VLOOKUP(A38,[6]MD!$C$5:$D$36,2,FALSE))</f>
        <v>X</v>
      </c>
      <c r="D38" s="339">
        <v>14</v>
      </c>
      <c r="E38" s="340" t="str">
        <f>C39</f>
        <v>Мирзахметов Х. - Сатилханов Ш.</v>
      </c>
      <c r="F38" s="341"/>
      <c r="G38" s="333" t="s">
        <v>247</v>
      </c>
      <c r="H38" s="342"/>
      <c r="I38" s="355"/>
      <c r="J38" s="342"/>
      <c r="K38" s="338"/>
    </row>
    <row r="39" spans="1:12" ht="18" customHeight="1">
      <c r="A39" s="59">
        <v>10</v>
      </c>
      <c r="B39" s="330">
        <v>28</v>
      </c>
      <c r="C39" s="345" t="str">
        <f>IF(VLOOKUP(A39,[6]MD!$C$5:$D$36,2,FALSE)=0,"X",VLOOKUP(A39,[6]MD!$C$5:$D$36,2,FALSE))</f>
        <v>Мирзахметов Х. - Сатилханов Ш.</v>
      </c>
      <c r="D39" s="342"/>
      <c r="E39" s="333"/>
      <c r="F39" s="335"/>
      <c r="G39" s="347"/>
      <c r="H39" s="339">
        <v>44</v>
      </c>
      <c r="I39" s="356" t="str">
        <f>G41</f>
        <v>Егоров Д. - Ма Динь Т.</v>
      </c>
      <c r="J39" s="349"/>
      <c r="K39" s="338"/>
    </row>
    <row r="40" spans="1:12" ht="18" customHeight="1">
      <c r="A40" s="59">
        <v>15</v>
      </c>
      <c r="B40" s="323">
        <v>29</v>
      </c>
      <c r="C40" s="324" t="str">
        <f>IF(VLOOKUP(A40,[6]MD!$C$5:$D$36,2,FALSE)=0,"X",VLOOKUP(A40,[6]MD!$C$5:$D$36,2,FALSE))</f>
        <v>Черепанов А. - Кольцов Е.</v>
      </c>
      <c r="D40" s="339">
        <v>15</v>
      </c>
      <c r="E40" s="357" t="str">
        <f>C40</f>
        <v>Черепанов А. - Кольцов Е.</v>
      </c>
      <c r="F40" s="335"/>
      <c r="G40" s="347"/>
      <c r="H40" s="343"/>
      <c r="I40" s="333" t="s">
        <v>248</v>
      </c>
      <c r="J40" s="358"/>
      <c r="K40" s="338"/>
    </row>
    <row r="41" spans="1:12" ht="18" customHeight="1">
      <c r="A41" s="59">
        <v>18</v>
      </c>
      <c r="B41" s="330">
        <v>30</v>
      </c>
      <c r="C41" s="324" t="str">
        <f>IF(VLOOKUP(A41,[6]MD!$C$5:$D$36,2,FALSE)=0,"X",VLOOKUP(A41,[6]MD!$C$5:$D$36,2,FALSE))</f>
        <v>Абдалиев Б. - Каюмов Ш.</v>
      </c>
      <c r="D41" s="342"/>
      <c r="E41" s="333" t="s">
        <v>237</v>
      </c>
      <c r="F41" s="339">
        <v>32</v>
      </c>
      <c r="G41" s="356" t="str">
        <f>E42</f>
        <v>Егоров Д. - Ма Динь Т.</v>
      </c>
      <c r="H41" s="349"/>
      <c r="I41" s="338"/>
      <c r="J41" s="337"/>
      <c r="K41" s="338"/>
    </row>
    <row r="42" spans="1:12" ht="18" customHeight="1">
      <c r="A42" s="59">
        <v>31</v>
      </c>
      <c r="B42" s="323">
        <v>31</v>
      </c>
      <c r="C42" s="331" t="str">
        <f>IF(VLOOKUP(A42,[6]MD!$C$5:$D$36,2,FALSE)=0,"X",VLOOKUP(A42,[6]MD!$C$5:$D$36,2,FALSE))</f>
        <v>X</v>
      </c>
      <c r="D42" s="339">
        <v>16</v>
      </c>
      <c r="E42" s="356" t="str">
        <f>C43</f>
        <v>Егоров Д. - Ма Динь Т.</v>
      </c>
      <c r="F42" s="341"/>
      <c r="G42" s="333" t="s">
        <v>249</v>
      </c>
      <c r="H42" s="335"/>
      <c r="I42" s="335"/>
      <c r="J42" s="335"/>
      <c r="K42" s="335"/>
    </row>
    <row r="43" spans="1:12" ht="18" customHeight="1">
      <c r="A43" s="59">
        <v>2</v>
      </c>
      <c r="B43" s="330">
        <v>32</v>
      </c>
      <c r="C43" s="324" t="str">
        <f>IF(VLOOKUP(A43,[6]MD!$C$5:$D$36,2,FALSE)=0,"X",VLOOKUP(A43,[6]MD!$C$5:$D$36,2,FALSE))</f>
        <v>Егоров Д. - Ма Динь Т.</v>
      </c>
      <c r="D43" s="332"/>
      <c r="E43" s="333"/>
      <c r="F43" s="349"/>
      <c r="G43" s="365"/>
      <c r="H43" s="349"/>
      <c r="I43" s="335"/>
      <c r="J43" s="335"/>
      <c r="K43" s="335"/>
    </row>
    <row r="44" spans="1:12" s="141" customFormat="1" ht="18" customHeight="1">
      <c r="C44" s="366"/>
      <c r="D44" s="367"/>
      <c r="E44" s="367"/>
      <c r="F44" s="349"/>
      <c r="G44" s="338"/>
      <c r="H44" s="349"/>
      <c r="I44" s="367"/>
      <c r="J44" s="368"/>
      <c r="K44" s="369"/>
      <c r="L44" s="370"/>
    </row>
    <row r="45" spans="1:12" ht="18" customHeight="1">
      <c r="A45" s="139"/>
      <c r="B45" s="139"/>
      <c r="C45" s="371" t="str">
        <f>I23</f>
        <v>Азизов Х. - Понамарев Д.</v>
      </c>
      <c r="D45" s="339">
        <v>79</v>
      </c>
      <c r="E45" s="357" t="str">
        <f>C45</f>
        <v>Азизов Х. - Понамарев Д.</v>
      </c>
      <c r="F45" s="335"/>
      <c r="G45" s="372" t="s">
        <v>12</v>
      </c>
      <c r="H45" s="373"/>
      <c r="I45" s="367"/>
      <c r="J45" s="368"/>
      <c r="K45" s="369"/>
    </row>
    <row r="46" spans="1:12" ht="18" customHeight="1">
      <c r="A46" s="139"/>
      <c r="B46" s="139"/>
      <c r="C46" s="371" t="str">
        <f>I31</f>
        <v>Худойкулов Ш. - Иванов С.</v>
      </c>
      <c r="D46" s="343"/>
      <c r="E46" s="333" t="s">
        <v>63</v>
      </c>
      <c r="F46" s="335"/>
      <c r="G46" s="372"/>
      <c r="H46" s="373"/>
      <c r="I46" s="367"/>
      <c r="J46" s="338"/>
      <c r="K46" s="338"/>
    </row>
    <row r="47" spans="1:12" ht="18" customHeight="1">
      <c r="A47" s="139"/>
      <c r="B47" s="139"/>
      <c r="C47" s="367"/>
      <c r="D47" s="349"/>
      <c r="E47" s="355"/>
      <c r="F47" s="335"/>
      <c r="G47" s="374"/>
      <c r="H47" s="373"/>
      <c r="I47" s="367"/>
      <c r="J47" s="338"/>
      <c r="K47" s="338"/>
    </row>
    <row r="48" spans="1:12" ht="15" customHeight="1">
      <c r="A48" s="174"/>
      <c r="B48" s="375"/>
      <c r="C48" s="347"/>
      <c r="D48" s="347"/>
      <c r="E48" s="347"/>
      <c r="F48" s="358"/>
      <c r="G48" s="347"/>
      <c r="H48" s="335"/>
      <c r="I48" s="367"/>
      <c r="J48" s="368"/>
      <c r="K48" s="338"/>
    </row>
    <row r="49" spans="1:11" ht="15" customHeight="1">
      <c r="A49" s="178" t="s">
        <v>1</v>
      </c>
      <c r="B49" s="178"/>
      <c r="C49" s="376"/>
      <c r="D49" s="376"/>
      <c r="E49" s="357"/>
      <c r="F49" s="335"/>
      <c r="G49" s="367" t="str">
        <f>[6]MD!D37</f>
        <v>М.В. Баканов</v>
      </c>
      <c r="H49" s="377"/>
      <c r="I49" s="367"/>
      <c r="J49" s="349"/>
      <c r="K49" s="338"/>
    </row>
    <row r="50" spans="1:11" ht="15" customHeight="1">
      <c r="A50" s="178"/>
      <c r="B50" s="178"/>
      <c r="C50" s="376"/>
      <c r="D50" s="376"/>
      <c r="E50" s="355"/>
      <c r="F50" s="335"/>
      <c r="G50" s="367"/>
      <c r="H50" s="377"/>
      <c r="I50" s="367"/>
      <c r="J50" s="349"/>
      <c r="K50" s="338"/>
    </row>
    <row r="51" spans="1:11" ht="15" customHeight="1">
      <c r="A51" s="178" t="s">
        <v>0</v>
      </c>
      <c r="B51" s="178"/>
      <c r="C51" s="376"/>
      <c r="D51" s="376"/>
      <c r="E51" s="357"/>
      <c r="F51" s="335"/>
      <c r="G51" s="378" t="str">
        <f>[6]MD!D38</f>
        <v>Т.О. Левкова</v>
      </c>
      <c r="H51" s="378"/>
      <c r="I51" s="378"/>
      <c r="J51" s="349"/>
      <c r="K51" s="338"/>
    </row>
    <row r="52" spans="1:11" ht="15" customHeight="1">
      <c r="C52" s="365"/>
      <c r="D52" s="365"/>
      <c r="E52" s="365"/>
      <c r="F52" s="337"/>
      <c r="G52" s="365"/>
      <c r="H52" s="337"/>
      <c r="I52" s="365"/>
      <c r="J52" s="337"/>
      <c r="K52" s="338"/>
    </row>
    <row r="53" spans="1:11" ht="15" customHeight="1">
      <c r="C53" s="365"/>
      <c r="D53" s="365"/>
      <c r="E53" s="365"/>
      <c r="F53" s="337"/>
      <c r="G53" s="365"/>
      <c r="H53" s="337"/>
      <c r="I53" s="365"/>
      <c r="J53" s="337"/>
      <c r="K53" s="338"/>
    </row>
    <row r="54" spans="1:11" ht="15" customHeight="1">
      <c r="C54" s="365"/>
      <c r="D54" s="365"/>
      <c r="E54" s="365"/>
      <c r="F54" s="337"/>
      <c r="G54" s="365"/>
      <c r="H54" s="337"/>
      <c r="I54" s="365"/>
      <c r="J54" s="337"/>
      <c r="K54" s="338"/>
    </row>
    <row r="55" spans="1:11" ht="15" customHeight="1">
      <c r="C55" s="365"/>
      <c r="D55" s="365"/>
      <c r="E55" s="365"/>
      <c r="F55" s="337"/>
      <c r="G55" s="365"/>
      <c r="H55" s="337"/>
      <c r="I55" s="365"/>
      <c r="J55" s="337"/>
      <c r="K55" s="338"/>
    </row>
    <row r="56" spans="1:11">
      <c r="C56" s="365"/>
      <c r="D56" s="365"/>
      <c r="E56" s="365"/>
      <c r="F56" s="337"/>
      <c r="G56" s="365"/>
      <c r="H56" s="337"/>
      <c r="I56" s="365"/>
      <c r="J56" s="337"/>
      <c r="K56" s="338"/>
    </row>
    <row r="57" spans="1:11">
      <c r="C57" s="365"/>
      <c r="D57" s="365"/>
      <c r="E57" s="365"/>
      <c r="F57" s="337"/>
      <c r="G57" s="365"/>
      <c r="H57" s="337"/>
      <c r="I57" s="365"/>
      <c r="J57" s="337"/>
      <c r="K57" s="338"/>
    </row>
    <row r="58" spans="1:11">
      <c r="C58" s="365"/>
      <c r="D58" s="365"/>
      <c r="E58" s="365"/>
      <c r="F58" s="337"/>
      <c r="G58" s="365"/>
      <c r="H58" s="337"/>
      <c r="I58" s="365"/>
      <c r="J58" s="337"/>
      <c r="K58" s="338"/>
    </row>
  </sheetData>
  <mergeCells count="25">
    <mergeCell ref="G51:I51"/>
    <mergeCell ref="J10:L11"/>
    <mergeCell ref="D11:E11"/>
    <mergeCell ref="F11:G11"/>
    <mergeCell ref="H11:I11"/>
    <mergeCell ref="I27:I28"/>
    <mergeCell ref="G45:G46"/>
    <mergeCell ref="A10:A11"/>
    <mergeCell ref="B10:B11"/>
    <mergeCell ref="C10:C11"/>
    <mergeCell ref="D10:E10"/>
    <mergeCell ref="F10:G10"/>
    <mergeCell ref="H10:I10"/>
    <mergeCell ref="E7:G7"/>
    <mergeCell ref="H7:I7"/>
    <mergeCell ref="B8:C8"/>
    <mergeCell ref="F8:G8"/>
    <mergeCell ref="J8:L8"/>
    <mergeCell ref="A9:K9"/>
    <mergeCell ref="A1:L1"/>
    <mergeCell ref="A2:L2"/>
    <mergeCell ref="A3:L3"/>
    <mergeCell ref="A4:L4"/>
    <mergeCell ref="A5:L5"/>
    <mergeCell ref="A6:L6"/>
  </mergeCells>
  <printOptions horizontalCentered="1"/>
  <pageMargins left="0.23622047244094491" right="0.23622047244094491" top="0.70866141732283472" bottom="0.11811023622047245" header="0" footer="0"/>
  <pageSetup paperSize="9" scale="6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300"/>
  <sheetViews>
    <sheetView view="pageBreakPreview" zoomScale="85" zoomScaleNormal="100" zoomScaleSheetLayoutView="85" workbookViewId="0">
      <selection sqref="A1:Z1"/>
    </sheetView>
  </sheetViews>
  <sheetFormatPr defaultColWidth="7.140625" defaultRowHeight="11.25" customHeight="1"/>
  <cols>
    <col min="1" max="1" width="3.7109375" style="138" customWidth="1"/>
    <col min="2" max="3" width="9.7109375" style="136" customWidth="1"/>
    <col min="4" max="4" width="3.7109375" style="138" customWidth="1"/>
    <col min="5" max="6" width="9.7109375" style="136" customWidth="1"/>
    <col min="7" max="7" width="3.7109375" style="138" customWidth="1"/>
    <col min="8" max="8" width="9.7109375" style="136" customWidth="1"/>
    <col min="9" max="9" width="9.7109375" style="181" customWidth="1"/>
    <col min="10" max="10" width="3.7109375" style="179" customWidth="1"/>
    <col min="11" max="11" width="10.7109375" style="136" customWidth="1"/>
    <col min="12" max="12" width="9.7109375" style="136" customWidth="1"/>
    <col min="13" max="13" width="3.7109375" style="138" customWidth="1"/>
    <col min="14" max="14" width="10.7109375" style="136" customWidth="1"/>
    <col min="15" max="15" width="9.7109375" style="136" customWidth="1"/>
    <col min="16" max="16" width="10.7109375" style="136" customWidth="1"/>
    <col min="17" max="17" width="3.7109375" style="136" customWidth="1"/>
    <col min="18" max="19" width="9.7109375" style="136" customWidth="1"/>
    <col min="20" max="20" width="3.7109375" style="136" customWidth="1"/>
    <col min="21" max="22" width="9.7109375" style="136" customWidth="1"/>
    <col min="23" max="23" width="3.7109375" style="136" customWidth="1"/>
    <col min="24" max="25" width="9.7109375" style="136" customWidth="1"/>
    <col min="26" max="26" width="10.7109375" style="136" customWidth="1"/>
    <col min="27" max="16384" width="7.140625" style="136"/>
  </cols>
  <sheetData>
    <row r="1" spans="1:29" ht="15" customHeight="1">
      <c r="A1" s="268" t="s">
        <v>23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</row>
    <row r="2" spans="1:29" ht="15" customHeight="1">
      <c r="A2" s="268" t="s">
        <v>60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</row>
    <row r="3" spans="1:29" ht="15" customHeight="1">
      <c r="A3" s="269" t="s">
        <v>61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</row>
    <row r="4" spans="1:29" s="137" customFormat="1" ht="15" customHeight="1">
      <c r="A4" s="270" t="str">
        <f>MDlist01!A4</f>
        <v>XIII открытый городской турнир по бадминтону "Кубок КемГУ"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</row>
    <row r="5" spans="1:29" s="137" customFormat="1" ht="15" customHeight="1">
      <c r="A5" s="271" t="s">
        <v>20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271"/>
    </row>
    <row r="6" spans="1:29" ht="15" customHeight="1">
      <c r="A6" s="272" t="s">
        <v>62</v>
      </c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</row>
    <row r="7" spans="1:29" ht="15" customHeight="1">
      <c r="B7" s="139"/>
      <c r="C7" s="139"/>
      <c r="D7" s="140"/>
      <c r="E7" s="139"/>
      <c r="F7" s="141"/>
      <c r="G7" s="142"/>
      <c r="H7" s="141"/>
      <c r="I7" s="141"/>
      <c r="J7" s="142"/>
      <c r="K7" s="141"/>
      <c r="L7" s="141"/>
      <c r="M7" s="142"/>
      <c r="N7" s="141"/>
      <c r="O7" s="139"/>
      <c r="P7" s="139"/>
    </row>
    <row r="8" spans="1:29" ht="15" customHeight="1">
      <c r="B8" s="143" t="s">
        <v>19</v>
      </c>
      <c r="C8" s="237" t="str">
        <f>MDlist01!B8</f>
        <v>Кемерово</v>
      </c>
      <c r="D8" s="237"/>
      <c r="E8" s="237"/>
      <c r="I8" s="136"/>
      <c r="J8" s="136"/>
      <c r="L8" s="137" t="s">
        <v>18</v>
      </c>
      <c r="M8" s="137"/>
      <c r="N8" s="145"/>
      <c r="O8" s="266" t="str">
        <f>MDlist01!F8</f>
        <v>17-19.01.2020</v>
      </c>
      <c r="P8" s="266"/>
      <c r="X8" s="143" t="s">
        <v>17</v>
      </c>
      <c r="Y8" s="267" t="str">
        <f>MDlist01!J8</f>
        <v>MD</v>
      </c>
      <c r="Z8" s="267"/>
    </row>
    <row r="9" spans="1:29" ht="15" customHeight="1">
      <c r="E9" s="147"/>
      <c r="F9" s="148"/>
      <c r="G9" s="149"/>
      <c r="H9" s="147"/>
      <c r="I9" s="147"/>
      <c r="J9" s="150"/>
      <c r="K9" s="151"/>
      <c r="L9" s="151"/>
      <c r="M9" s="152"/>
      <c r="N9" s="151"/>
      <c r="O9" s="147"/>
      <c r="P9" s="147"/>
      <c r="Q9" s="153"/>
    </row>
    <row r="10" spans="1:29" s="158" customFormat="1" ht="15.95" customHeight="1">
      <c r="A10" s="154">
        <v>-1</v>
      </c>
      <c r="B10" s="251" t="str">
        <f>MDlist01!C13</f>
        <v>X</v>
      </c>
      <c r="C10" s="252"/>
      <c r="D10" s="155">
        <v>17</v>
      </c>
      <c r="E10" s="379" t="str">
        <f>B11</f>
        <v>Молдабек О. - Калыбек А.</v>
      </c>
      <c r="F10" s="379"/>
      <c r="G10" s="156"/>
      <c r="H10" s="176"/>
      <c r="I10" s="176"/>
      <c r="J10" s="156"/>
      <c r="K10" s="157"/>
      <c r="L10" s="157"/>
      <c r="Q10" s="154">
        <v>-41</v>
      </c>
      <c r="R10" s="249" t="str">
        <f>MDlist01!G17</f>
        <v>Прянишников А. - Наталушко Д.</v>
      </c>
      <c r="S10" s="249"/>
      <c r="T10" s="172">
        <v>57</v>
      </c>
      <c r="U10" s="261" t="str">
        <f>R11</f>
        <v>Михайлов А. - Кирюхин К.</v>
      </c>
      <c r="V10" s="261"/>
      <c r="W10" s="156"/>
      <c r="X10" s="157"/>
      <c r="Y10" s="157"/>
      <c r="Z10" s="157"/>
      <c r="AA10" s="157"/>
      <c r="AB10" s="157"/>
      <c r="AC10" s="157"/>
    </row>
    <row r="11" spans="1:29" s="158" customFormat="1" ht="15.95" customHeight="1">
      <c r="A11" s="154">
        <v>-2</v>
      </c>
      <c r="B11" s="263" t="str">
        <f>MDlist01!C14</f>
        <v>Молдабек О. - Калыбек А.</v>
      </c>
      <c r="C11" s="263"/>
      <c r="D11" s="159"/>
      <c r="E11" s="248"/>
      <c r="F11" s="256"/>
      <c r="G11" s="155">
        <v>33</v>
      </c>
      <c r="H11" s="380" t="str">
        <f>E10</f>
        <v>Молдабек О. - Калыбек А.</v>
      </c>
      <c r="I11" s="380"/>
      <c r="J11" s="156"/>
      <c r="K11" s="176"/>
      <c r="L11" s="176"/>
      <c r="Q11" s="154">
        <v>-42</v>
      </c>
      <c r="R11" s="249" t="str">
        <f>MDlist01!G25</f>
        <v>Михайлов А. - Кирюхин К.</v>
      </c>
      <c r="S11" s="249"/>
      <c r="T11" s="159"/>
      <c r="U11" s="248" t="s">
        <v>250</v>
      </c>
      <c r="V11" s="256"/>
      <c r="W11" s="155">
        <v>74</v>
      </c>
      <c r="X11" s="261" t="str">
        <f>U10</f>
        <v>Михайлов А. - Кирюхин К.</v>
      </c>
      <c r="Y11" s="261"/>
      <c r="Z11" s="236" t="s">
        <v>10</v>
      </c>
      <c r="AB11" s="157"/>
      <c r="AC11" s="157"/>
    </row>
    <row r="12" spans="1:29" s="158" customFormat="1" ht="15.95" customHeight="1">
      <c r="A12" s="154">
        <v>-3</v>
      </c>
      <c r="B12" s="301" t="str">
        <f>MDlist01!C17</f>
        <v>X</v>
      </c>
      <c r="C12" s="301"/>
      <c r="D12" s="155">
        <v>18</v>
      </c>
      <c r="E12" s="243"/>
      <c r="F12" s="243"/>
      <c r="G12" s="159"/>
      <c r="H12" s="248"/>
      <c r="I12" s="256"/>
      <c r="J12" s="156"/>
      <c r="K12" s="160"/>
      <c r="L12" s="157"/>
      <c r="Q12" s="154">
        <v>-43</v>
      </c>
      <c r="R12" s="249" t="str">
        <f>MDlist01!G33</f>
        <v>Курилов Д. - Дуничев Н.</v>
      </c>
      <c r="S12" s="249"/>
      <c r="T12" s="172">
        <v>58</v>
      </c>
      <c r="U12" s="261" t="str">
        <f>R13</f>
        <v>Гарченко А. - Глуховченко С.</v>
      </c>
      <c r="V12" s="262"/>
      <c r="W12" s="161"/>
      <c r="X12" s="279" t="s">
        <v>251</v>
      </c>
      <c r="Y12" s="248"/>
      <c r="Z12" s="236"/>
      <c r="AA12" s="162"/>
      <c r="AB12" s="157"/>
      <c r="AC12" s="157"/>
    </row>
    <row r="13" spans="1:29" s="158" customFormat="1" ht="15.95" customHeight="1">
      <c r="A13" s="154">
        <v>-4</v>
      </c>
      <c r="B13" s="301" t="str">
        <f>MDlist01!C18</f>
        <v>X</v>
      </c>
      <c r="C13" s="301"/>
      <c r="D13" s="159"/>
      <c r="E13" s="248"/>
      <c r="F13" s="248"/>
      <c r="G13" s="156"/>
      <c r="H13" s="157"/>
      <c r="I13" s="163"/>
      <c r="J13" s="155">
        <v>49</v>
      </c>
      <c r="K13" s="261" t="str">
        <f>H11</f>
        <v>Молдабек О. - Калыбек А.</v>
      </c>
      <c r="L13" s="261"/>
      <c r="Q13" s="154">
        <v>-44</v>
      </c>
      <c r="R13" s="249" t="str">
        <f>MDlist01!G37</f>
        <v>Гарченко А. - Глуховченко С.</v>
      </c>
      <c r="S13" s="249"/>
      <c r="T13" s="159"/>
      <c r="U13" s="248" t="s">
        <v>252</v>
      </c>
      <c r="V13" s="248"/>
      <c r="W13" s="156"/>
      <c r="X13" s="176"/>
      <c r="Y13" s="176"/>
      <c r="Z13" s="157"/>
      <c r="AA13" s="157"/>
    </row>
    <row r="14" spans="1:29" s="158" customFormat="1" ht="15.95" customHeight="1">
      <c r="A14" s="154">
        <v>-5</v>
      </c>
      <c r="B14" s="301" t="str">
        <f>MDlist01!C21</f>
        <v>X</v>
      </c>
      <c r="C14" s="301"/>
      <c r="D14" s="155">
        <v>19</v>
      </c>
      <c r="E14" s="243"/>
      <c r="F14" s="243"/>
      <c r="G14" s="156"/>
      <c r="H14" s="157"/>
      <c r="I14" s="163"/>
      <c r="J14" s="161"/>
      <c r="K14" s="248" t="s">
        <v>253</v>
      </c>
      <c r="L14" s="256"/>
      <c r="P14" s="157"/>
      <c r="U14" s="164"/>
      <c r="V14" s="164"/>
    </row>
    <row r="15" spans="1:29" s="158" customFormat="1" ht="15.95" customHeight="1">
      <c r="A15" s="154">
        <v>-6</v>
      </c>
      <c r="B15" s="301" t="str">
        <f>MDlist01!C22</f>
        <v>X</v>
      </c>
      <c r="C15" s="301"/>
      <c r="D15" s="159"/>
      <c r="E15" s="248"/>
      <c r="F15" s="248"/>
      <c r="G15" s="155">
        <v>34</v>
      </c>
      <c r="H15" s="379" t="str">
        <f>E16</f>
        <v>Смык Ф. - Трофимов А.</v>
      </c>
      <c r="I15" s="381"/>
      <c r="J15" s="156"/>
      <c r="K15" s="157"/>
      <c r="M15" s="161"/>
      <c r="N15" s="154"/>
      <c r="O15" s="176"/>
      <c r="P15" s="176"/>
      <c r="U15" s="164"/>
      <c r="V15" s="164"/>
    </row>
    <row r="16" spans="1:29" s="158" customFormat="1" ht="15.95" customHeight="1">
      <c r="A16" s="154">
        <v>-7</v>
      </c>
      <c r="B16" s="263" t="str">
        <f>MDlist01!C25</f>
        <v>Смык Ф. - Трофимов А.</v>
      </c>
      <c r="C16" s="263"/>
      <c r="D16" s="155">
        <v>20</v>
      </c>
      <c r="E16" s="379" t="str">
        <f>B16</f>
        <v>Смык Ф. - Трофимов А.</v>
      </c>
      <c r="F16" s="381"/>
      <c r="G16" s="156"/>
      <c r="H16" s="248"/>
      <c r="I16" s="248"/>
      <c r="J16" s="156"/>
      <c r="K16" s="157"/>
      <c r="L16" s="157"/>
      <c r="M16" s="161"/>
      <c r="N16" s="157"/>
      <c r="O16" s="157"/>
      <c r="P16" s="165"/>
      <c r="Q16" s="156">
        <v>-57</v>
      </c>
      <c r="R16" s="245" t="str">
        <f>R10</f>
        <v>Прянишников А. - Наталушко Д.</v>
      </c>
      <c r="S16" s="246"/>
      <c r="T16" s="166">
        <v>73</v>
      </c>
      <c r="U16" s="261" t="str">
        <f>R17</f>
        <v>Курилов Д. - Дуничев Н.</v>
      </c>
      <c r="V16" s="261"/>
      <c r="X16" s="244" t="s">
        <v>9</v>
      </c>
      <c r="AA16" s="157"/>
    </row>
    <row r="17" spans="1:40" s="158" customFormat="1" ht="15.95" customHeight="1">
      <c r="A17" s="154">
        <v>-8</v>
      </c>
      <c r="B17" s="301" t="str">
        <f>MDlist01!C26</f>
        <v>X</v>
      </c>
      <c r="C17" s="301"/>
      <c r="D17" s="159"/>
      <c r="E17" s="248"/>
      <c r="F17" s="248"/>
      <c r="G17" s="156"/>
      <c r="H17" s="157"/>
      <c r="I17" s="157"/>
      <c r="J17" s="156"/>
      <c r="K17" s="157"/>
      <c r="M17" s="155">
        <v>66</v>
      </c>
      <c r="N17" s="261" t="str">
        <f>K13</f>
        <v>Молдабек О. - Калыбек А.</v>
      </c>
      <c r="O17" s="261"/>
      <c r="P17" s="236" t="s">
        <v>66</v>
      </c>
      <c r="Q17" s="156">
        <v>-58</v>
      </c>
      <c r="R17" s="245" t="str">
        <f>R12</f>
        <v>Курилов Д. - Дуничев Н.</v>
      </c>
      <c r="S17" s="246"/>
      <c r="T17" s="159"/>
      <c r="U17" s="248" t="s">
        <v>254</v>
      </c>
      <c r="V17" s="248"/>
      <c r="X17" s="244"/>
    </row>
    <row r="18" spans="1:40" s="158" customFormat="1" ht="15.95" customHeight="1">
      <c r="A18" s="154">
        <v>-9</v>
      </c>
      <c r="B18" s="301" t="str">
        <f>MDlist01!C29</f>
        <v>X</v>
      </c>
      <c r="C18" s="301"/>
      <c r="D18" s="155">
        <v>21</v>
      </c>
      <c r="E18" s="379" t="str">
        <f>B19</f>
        <v>Баканов А. - Ратников Н.</v>
      </c>
      <c r="F18" s="379"/>
      <c r="G18" s="156"/>
      <c r="H18" s="176"/>
      <c r="I18" s="176"/>
      <c r="J18" s="156"/>
      <c r="K18" s="157"/>
      <c r="L18" s="157"/>
      <c r="M18" s="161"/>
      <c r="N18" s="247" t="s">
        <v>255</v>
      </c>
      <c r="O18" s="247"/>
      <c r="P18" s="236"/>
      <c r="U18" s="164"/>
      <c r="V18" s="164"/>
    </row>
    <row r="19" spans="1:40" s="158" customFormat="1" ht="15.95" customHeight="1">
      <c r="A19" s="154">
        <v>-10</v>
      </c>
      <c r="B19" s="263" t="str">
        <f>MDlist01!C30</f>
        <v>Баканов А. - Ратников Н.</v>
      </c>
      <c r="C19" s="263"/>
      <c r="D19" s="159"/>
      <c r="E19" s="248"/>
      <c r="F19" s="256"/>
      <c r="G19" s="155">
        <v>35</v>
      </c>
      <c r="H19" s="379" t="str">
        <f>E18</f>
        <v>Баканов А. - Ратников Н.</v>
      </c>
      <c r="I19" s="379"/>
      <c r="J19" s="156"/>
      <c r="K19" s="176"/>
      <c r="L19" s="176"/>
      <c r="M19" s="161"/>
      <c r="N19" s="157"/>
      <c r="U19" s="164"/>
      <c r="V19" s="164"/>
    </row>
    <row r="20" spans="1:40" s="158" customFormat="1" ht="15.95" customHeight="1">
      <c r="A20" s="154">
        <v>-11</v>
      </c>
      <c r="B20" s="301" t="str">
        <f>MDlist01!C33</f>
        <v>X</v>
      </c>
      <c r="C20" s="301"/>
      <c r="D20" s="155">
        <v>22</v>
      </c>
      <c r="E20" s="243"/>
      <c r="F20" s="243"/>
      <c r="G20" s="159"/>
      <c r="H20" s="248"/>
      <c r="I20" s="256"/>
      <c r="J20" s="156"/>
      <c r="K20" s="160"/>
      <c r="L20" s="157"/>
      <c r="M20" s="161"/>
      <c r="N20" s="157"/>
      <c r="Q20" s="154">
        <v>-37</v>
      </c>
      <c r="R20" s="245" t="str">
        <f>B38</f>
        <v>Климачев Н. - Румянцев А.</v>
      </c>
      <c r="S20" s="246"/>
      <c r="T20" s="382">
        <v>55</v>
      </c>
      <c r="U20" s="243" t="str">
        <f>R21</f>
        <v>Михеев М. - Демин В.</v>
      </c>
      <c r="V20" s="243"/>
      <c r="W20" s="156"/>
      <c r="X20" s="176"/>
      <c r="Y20" s="176"/>
      <c r="Z20" s="156"/>
    </row>
    <row r="21" spans="1:40" s="158" customFormat="1" ht="15.95" customHeight="1">
      <c r="A21" s="154">
        <v>-12</v>
      </c>
      <c r="B21" s="301" t="str">
        <f>MDlist01!C34</f>
        <v>X</v>
      </c>
      <c r="C21" s="301"/>
      <c r="D21" s="159"/>
      <c r="E21" s="248"/>
      <c r="F21" s="248"/>
      <c r="G21" s="156"/>
      <c r="H21" s="157"/>
      <c r="I21" s="163"/>
      <c r="J21" s="155">
        <v>50</v>
      </c>
      <c r="K21" s="261" t="str">
        <f>H23</f>
        <v>Абдалиев Б. - Каюмов Ш.</v>
      </c>
      <c r="L21" s="262"/>
      <c r="M21" s="161"/>
      <c r="N21" s="168"/>
      <c r="Q21" s="154">
        <v>-38</v>
      </c>
      <c r="R21" s="245" t="str">
        <f>B41</f>
        <v>Михеев М. - Демин В.</v>
      </c>
      <c r="S21" s="246"/>
      <c r="T21" s="169"/>
      <c r="U21" s="248" t="s">
        <v>57</v>
      </c>
      <c r="V21" s="248"/>
      <c r="W21" s="155">
        <v>72</v>
      </c>
      <c r="X21" s="261" t="str">
        <f>U22</f>
        <v>Ермаков И. - Модзелевский Д.</v>
      </c>
      <c r="Y21" s="261"/>
      <c r="Z21" s="236" t="s">
        <v>3</v>
      </c>
    </row>
    <row r="22" spans="1:40" s="158" customFormat="1" ht="15.95" customHeight="1">
      <c r="A22" s="154">
        <v>-13</v>
      </c>
      <c r="B22" s="301" t="str">
        <f>MDlist01!C37</f>
        <v>X</v>
      </c>
      <c r="C22" s="301"/>
      <c r="D22" s="155">
        <v>23</v>
      </c>
      <c r="E22" s="243"/>
      <c r="F22" s="243"/>
      <c r="G22" s="156"/>
      <c r="H22" s="157"/>
      <c r="I22" s="163"/>
      <c r="J22" s="161"/>
      <c r="K22" s="248" t="s">
        <v>256</v>
      </c>
      <c r="L22" s="248"/>
      <c r="M22" s="156"/>
      <c r="N22" s="165"/>
      <c r="Q22" s="154">
        <v>-39</v>
      </c>
      <c r="R22" s="245" t="str">
        <f>B42</f>
        <v>Ермаков И. - Модзелевский Д.</v>
      </c>
      <c r="S22" s="246"/>
      <c r="T22" s="382">
        <v>56</v>
      </c>
      <c r="U22" s="261" t="str">
        <f>R22</f>
        <v>Ермаков И. - Модзелевский Д.</v>
      </c>
      <c r="V22" s="262"/>
      <c r="W22" s="156"/>
      <c r="X22" s="248" t="s">
        <v>39</v>
      </c>
      <c r="Y22" s="248"/>
      <c r="Z22" s="236"/>
      <c r="AE22" s="156"/>
      <c r="AF22" s="154"/>
      <c r="AG22" s="176"/>
      <c r="AH22" s="176"/>
      <c r="AI22" s="156"/>
      <c r="AJ22" s="160"/>
      <c r="AK22" s="160"/>
      <c r="AL22" s="156"/>
      <c r="AM22" s="157"/>
      <c r="AN22" s="157"/>
    </row>
    <row r="23" spans="1:40" s="158" customFormat="1" ht="15.95" customHeight="1">
      <c r="A23" s="154">
        <v>-14</v>
      </c>
      <c r="B23" s="301" t="str">
        <f>MDlist01!C38</f>
        <v>X</v>
      </c>
      <c r="C23" s="301"/>
      <c r="D23" s="159"/>
      <c r="E23" s="248"/>
      <c r="F23" s="248"/>
      <c r="G23" s="155">
        <v>36</v>
      </c>
      <c r="H23" s="380" t="str">
        <f>E24</f>
        <v>Абдалиев Б. - Каюмов Ш.</v>
      </c>
      <c r="I23" s="383"/>
      <c r="J23" s="156"/>
      <c r="K23" s="157"/>
      <c r="M23" s="154"/>
      <c r="Q23" s="154">
        <v>-40</v>
      </c>
      <c r="R23" s="245" t="str">
        <f>B45</f>
        <v>Черепанов А. - Кольцов Е.</v>
      </c>
      <c r="S23" s="246"/>
      <c r="T23" s="169"/>
      <c r="U23" s="248" t="s">
        <v>257</v>
      </c>
      <c r="V23" s="248"/>
      <c r="W23" s="156"/>
      <c r="X23" s="157"/>
      <c r="Y23" s="157"/>
      <c r="Z23" s="157"/>
    </row>
    <row r="24" spans="1:40" s="158" customFormat="1" ht="15.95" customHeight="1">
      <c r="A24" s="154">
        <v>-15</v>
      </c>
      <c r="B24" s="263" t="str">
        <f>MDlist01!C41</f>
        <v>Абдалиев Б. - Каюмов Ш.</v>
      </c>
      <c r="C24" s="263"/>
      <c r="D24" s="155">
        <v>24</v>
      </c>
      <c r="E24" s="379" t="str">
        <f>B24</f>
        <v>Абдалиев Б. - Каюмов Ш.</v>
      </c>
      <c r="F24" s="381"/>
      <c r="G24" s="156"/>
      <c r="H24" s="248"/>
      <c r="I24" s="248"/>
      <c r="J24" s="156"/>
      <c r="K24" s="157"/>
      <c r="L24" s="157"/>
      <c r="M24" s="156"/>
      <c r="U24" s="164"/>
      <c r="V24" s="164"/>
    </row>
    <row r="25" spans="1:40" s="158" customFormat="1" ht="15.95" customHeight="1">
      <c r="A25" s="154">
        <v>-16</v>
      </c>
      <c r="B25" s="251" t="str">
        <f>MDlist01!C42</f>
        <v>X</v>
      </c>
      <c r="C25" s="252"/>
      <c r="D25" s="159"/>
      <c r="E25" s="248"/>
      <c r="F25" s="248"/>
      <c r="G25" s="156"/>
      <c r="H25" s="157"/>
      <c r="I25" s="157"/>
      <c r="U25" s="164"/>
      <c r="V25" s="164"/>
    </row>
    <row r="26" spans="1:40" s="158" customFormat="1" ht="15.95" customHeight="1">
      <c r="A26" s="154"/>
      <c r="B26" s="157"/>
      <c r="C26" s="176"/>
      <c r="D26" s="156"/>
      <c r="E26" s="160"/>
      <c r="F26" s="160"/>
      <c r="G26" s="156"/>
      <c r="H26" s="157"/>
      <c r="I26" s="157"/>
      <c r="J26" s="156">
        <v>-49</v>
      </c>
      <c r="K26" s="249" t="str">
        <f>IF(K13=H11,H15,H11)</f>
        <v>Смык Ф. - Трофимов А.</v>
      </c>
      <c r="L26" s="249"/>
      <c r="M26" s="155">
        <v>65</v>
      </c>
      <c r="N26" s="243" t="str">
        <f>K26</f>
        <v>Смык Ф. - Трофимов А.</v>
      </c>
      <c r="O26" s="243"/>
      <c r="P26" s="244" t="s">
        <v>67</v>
      </c>
      <c r="Q26" s="156">
        <v>-55</v>
      </c>
      <c r="R26" s="245" t="str">
        <f>R20</f>
        <v>Климачев Н. - Румянцев А.</v>
      </c>
      <c r="S26" s="246"/>
      <c r="T26" s="384">
        <v>71</v>
      </c>
      <c r="U26" s="261" t="str">
        <f>R26</f>
        <v>Климачев Н. - Румянцев А.</v>
      </c>
      <c r="V26" s="261"/>
      <c r="X26" s="244" t="s">
        <v>2</v>
      </c>
    </row>
    <row r="27" spans="1:40" s="158" customFormat="1" ht="15.95" customHeight="1">
      <c r="A27" s="154"/>
      <c r="B27" s="157"/>
      <c r="C27" s="176"/>
      <c r="D27" s="156"/>
      <c r="E27" s="160"/>
      <c r="F27" s="160"/>
      <c r="G27" s="156"/>
      <c r="H27" s="157"/>
      <c r="I27" s="157"/>
      <c r="J27" s="154">
        <v>-50</v>
      </c>
      <c r="K27" s="249" t="str">
        <f>IF(K21=H19,H23,H19)</f>
        <v>Баканов А. - Ратников Н.</v>
      </c>
      <c r="L27" s="249"/>
      <c r="M27" s="159"/>
      <c r="N27" s="247" t="s">
        <v>258</v>
      </c>
      <c r="O27" s="247"/>
      <c r="P27" s="244"/>
      <c r="Q27" s="156">
        <v>-56</v>
      </c>
      <c r="R27" s="245" t="str">
        <f>R23</f>
        <v>Черепанов А. - Кольцов Е.</v>
      </c>
      <c r="S27" s="246"/>
      <c r="T27" s="169"/>
      <c r="U27" s="248" t="s">
        <v>259</v>
      </c>
      <c r="V27" s="248"/>
      <c r="X27" s="244"/>
    </row>
    <row r="28" spans="1:40" s="158" customFormat="1" ht="15.95" customHeight="1">
      <c r="A28" s="154">
        <v>-17</v>
      </c>
      <c r="B28" s="251"/>
      <c r="C28" s="252"/>
      <c r="D28" s="170">
        <v>45</v>
      </c>
      <c r="E28" s="260"/>
      <c r="F28" s="260"/>
      <c r="G28" s="154"/>
      <c r="J28" s="154"/>
      <c r="M28" s="154"/>
      <c r="U28" s="164"/>
      <c r="V28" s="164"/>
    </row>
    <row r="29" spans="1:40" s="158" customFormat="1" ht="15.95" customHeight="1">
      <c r="A29" s="154">
        <v>-18</v>
      </c>
      <c r="B29" s="245"/>
      <c r="C29" s="246"/>
      <c r="D29" s="171"/>
      <c r="E29" s="248"/>
      <c r="F29" s="256"/>
      <c r="G29" s="155">
        <v>61</v>
      </c>
      <c r="H29" s="243"/>
      <c r="I29" s="243"/>
      <c r="J29" s="156"/>
      <c r="K29" s="176"/>
      <c r="L29" s="176"/>
      <c r="M29" s="156"/>
      <c r="N29" s="157"/>
      <c r="U29" s="164"/>
      <c r="V29" s="164"/>
    </row>
    <row r="30" spans="1:40" s="158" customFormat="1" ht="15.95" customHeight="1">
      <c r="A30" s="154">
        <v>-19</v>
      </c>
      <c r="B30" s="258"/>
      <c r="C30" s="259"/>
      <c r="D30" s="172">
        <v>46</v>
      </c>
      <c r="E30" s="250"/>
      <c r="F30" s="253"/>
      <c r="G30" s="169"/>
      <c r="H30" s="248"/>
      <c r="I30" s="256"/>
      <c r="J30" s="156"/>
      <c r="K30" s="160"/>
      <c r="L30" s="157"/>
      <c r="M30" s="156"/>
      <c r="N30" s="157"/>
      <c r="Q30" s="154">
        <v>-33</v>
      </c>
      <c r="R30" s="245"/>
      <c r="S30" s="246"/>
      <c r="T30" s="166">
        <v>51</v>
      </c>
      <c r="U30" s="243"/>
      <c r="V30" s="243"/>
      <c r="W30" s="156"/>
      <c r="X30" s="176"/>
      <c r="Y30" s="176"/>
      <c r="Z30" s="156"/>
    </row>
    <row r="31" spans="1:40" s="158" customFormat="1" ht="15.95" customHeight="1">
      <c r="A31" s="154">
        <v>-20</v>
      </c>
      <c r="B31" s="245"/>
      <c r="C31" s="246"/>
      <c r="D31" s="171"/>
      <c r="E31" s="248"/>
      <c r="F31" s="248"/>
      <c r="G31" s="156"/>
      <c r="H31" s="157"/>
      <c r="I31" s="163"/>
      <c r="J31" s="155">
        <v>76</v>
      </c>
      <c r="K31" s="243"/>
      <c r="L31" s="243"/>
      <c r="M31" s="156"/>
      <c r="N31" s="236" t="s">
        <v>68</v>
      </c>
      <c r="Q31" s="154">
        <v>-34</v>
      </c>
      <c r="R31" s="245"/>
      <c r="S31" s="246"/>
      <c r="T31" s="169"/>
      <c r="U31" s="247"/>
      <c r="V31" s="255"/>
      <c r="W31" s="155">
        <v>68</v>
      </c>
      <c r="X31" s="243"/>
      <c r="Y31" s="243"/>
      <c r="Z31" s="236" t="s">
        <v>69</v>
      </c>
      <c r="AA31" s="157"/>
    </row>
    <row r="32" spans="1:40" s="158" customFormat="1" ht="15.95" customHeight="1">
      <c r="A32" s="154">
        <v>-21</v>
      </c>
      <c r="B32" s="258"/>
      <c r="C32" s="259"/>
      <c r="D32" s="172">
        <v>47</v>
      </c>
      <c r="E32" s="250"/>
      <c r="F32" s="254"/>
      <c r="G32" s="156"/>
      <c r="H32" s="157"/>
      <c r="I32" s="163"/>
      <c r="J32" s="161"/>
      <c r="K32" s="248"/>
      <c r="L32" s="248"/>
      <c r="M32" s="156"/>
      <c r="N32" s="236"/>
      <c r="Q32" s="154">
        <v>-35</v>
      </c>
      <c r="R32" s="245"/>
      <c r="S32" s="246"/>
      <c r="T32" s="166">
        <v>52</v>
      </c>
      <c r="U32" s="243"/>
      <c r="V32" s="250"/>
      <c r="W32" s="156"/>
      <c r="X32" s="247"/>
      <c r="Y32" s="247"/>
      <c r="Z32" s="236"/>
    </row>
    <row r="33" spans="1:43" s="158" customFormat="1" ht="15.95" customHeight="1">
      <c r="A33" s="154">
        <v>-22</v>
      </c>
      <c r="B33" s="245"/>
      <c r="C33" s="246"/>
      <c r="D33" s="171"/>
      <c r="E33" s="248"/>
      <c r="F33" s="248"/>
      <c r="G33" s="155">
        <v>62</v>
      </c>
      <c r="H33" s="243"/>
      <c r="I33" s="250"/>
      <c r="J33" s="156"/>
      <c r="K33" s="157"/>
      <c r="M33" s="154"/>
      <c r="Q33" s="154">
        <v>-36</v>
      </c>
      <c r="R33" s="245"/>
      <c r="S33" s="246"/>
      <c r="T33" s="169"/>
      <c r="U33" s="257"/>
      <c r="V33" s="248"/>
      <c r="W33" s="156"/>
      <c r="X33" s="157"/>
      <c r="Y33" s="157"/>
      <c r="Z33" s="156"/>
    </row>
    <row r="34" spans="1:43" s="158" customFormat="1" ht="15.95" customHeight="1">
      <c r="A34" s="154">
        <v>-23</v>
      </c>
      <c r="B34" s="245"/>
      <c r="C34" s="246"/>
      <c r="D34" s="172">
        <v>48</v>
      </c>
      <c r="E34" s="250"/>
      <c r="F34" s="253"/>
      <c r="G34" s="156"/>
      <c r="H34" s="248"/>
      <c r="I34" s="248"/>
      <c r="J34" s="156"/>
      <c r="K34" s="157"/>
      <c r="L34" s="157"/>
      <c r="M34" s="156"/>
      <c r="N34" s="157"/>
      <c r="U34" s="164"/>
      <c r="V34" s="164"/>
      <c r="AM34" s="157"/>
      <c r="AN34" s="156"/>
      <c r="AO34" s="157"/>
      <c r="AP34" s="174"/>
      <c r="AQ34" s="174"/>
    </row>
    <row r="35" spans="1:43" s="158" customFormat="1" ht="15.95" customHeight="1">
      <c r="A35" s="154">
        <v>-24</v>
      </c>
      <c r="B35" s="251"/>
      <c r="C35" s="252"/>
      <c r="D35" s="175"/>
      <c r="E35" s="248"/>
      <c r="F35" s="248"/>
      <c r="G35" s="156"/>
      <c r="H35" s="157"/>
      <c r="I35" s="157"/>
      <c r="J35" s="156">
        <v>-61</v>
      </c>
      <c r="K35" s="245"/>
      <c r="L35" s="246"/>
      <c r="M35" s="161">
        <v>75</v>
      </c>
      <c r="N35" s="243"/>
      <c r="O35" s="243"/>
      <c r="P35" s="244" t="s">
        <v>71</v>
      </c>
      <c r="U35" s="164"/>
      <c r="V35" s="164"/>
      <c r="AN35" s="154"/>
    </row>
    <row r="36" spans="1:43" s="158" customFormat="1" ht="15.95" customHeight="1">
      <c r="E36" s="164"/>
      <c r="F36" s="164"/>
      <c r="J36" s="156">
        <v>-62</v>
      </c>
      <c r="K36" s="245"/>
      <c r="L36" s="246"/>
      <c r="M36" s="159"/>
      <c r="N36" s="247"/>
      <c r="O36" s="247"/>
      <c r="P36" s="244"/>
      <c r="Q36" s="156">
        <v>-51</v>
      </c>
      <c r="R36" s="245"/>
      <c r="S36" s="246"/>
      <c r="T36" s="161">
        <v>67</v>
      </c>
      <c r="U36" s="243"/>
      <c r="V36" s="243"/>
      <c r="X36" s="244" t="s">
        <v>72</v>
      </c>
      <c r="AN36" s="154"/>
    </row>
    <row r="37" spans="1:43" s="158" customFormat="1" ht="15.95" customHeight="1">
      <c r="A37" s="154"/>
      <c r="B37" s="160"/>
      <c r="C37" s="160"/>
      <c r="D37" s="156"/>
      <c r="E37" s="160"/>
      <c r="F37" s="160"/>
      <c r="G37" s="156"/>
      <c r="H37" s="157"/>
      <c r="I37" s="157"/>
      <c r="Q37" s="156">
        <v>-52</v>
      </c>
      <c r="R37" s="245"/>
      <c r="S37" s="246"/>
      <c r="T37" s="159"/>
      <c r="U37" s="248"/>
      <c r="V37" s="248"/>
      <c r="X37" s="244"/>
      <c r="AN37" s="154"/>
    </row>
    <row r="38" spans="1:43" s="158" customFormat="1" ht="15.95" customHeight="1">
      <c r="A38" s="154">
        <v>-25</v>
      </c>
      <c r="B38" s="249" t="str">
        <f>MDlist01!E14</f>
        <v>Климачев Н. - Румянцев А.</v>
      </c>
      <c r="C38" s="249"/>
      <c r="D38" s="155">
        <v>37</v>
      </c>
      <c r="E38" s="261" t="str">
        <f>MDlist01!E16</f>
        <v>Кылбелбеу Б. - Коцарь Ю.</v>
      </c>
      <c r="F38" s="261"/>
      <c r="G38" s="156"/>
      <c r="H38" s="176"/>
      <c r="I38" s="176"/>
      <c r="U38" s="164"/>
      <c r="V38" s="164"/>
    </row>
    <row r="39" spans="1:43" s="158" customFormat="1" ht="15.95" customHeight="1">
      <c r="A39" s="154">
        <v>-26</v>
      </c>
      <c r="B39" s="249" t="str">
        <f>MDlist01!E16</f>
        <v>Кылбелбеу Б. - Коцарь Ю.</v>
      </c>
      <c r="C39" s="249"/>
      <c r="D39" s="159"/>
      <c r="E39" s="248" t="s">
        <v>260</v>
      </c>
      <c r="F39" s="256"/>
      <c r="G39" s="170">
        <v>53</v>
      </c>
      <c r="H39" s="261" t="str">
        <f>E38</f>
        <v>Кылбелбеу Б. - Коцарь Ю.</v>
      </c>
      <c r="I39" s="261"/>
      <c r="J39" s="156"/>
      <c r="K39" s="176"/>
      <c r="L39" s="176"/>
      <c r="M39" s="156"/>
      <c r="N39" s="157"/>
      <c r="U39" s="164"/>
      <c r="V39" s="164"/>
    </row>
    <row r="40" spans="1:43" s="158" customFormat="1" ht="15.95" customHeight="1">
      <c r="A40" s="154">
        <v>-27</v>
      </c>
      <c r="B40" s="249" t="str">
        <f>MDlist01!E22</f>
        <v>Ефимов Ю. - Хомиченко Ю.</v>
      </c>
      <c r="C40" s="249"/>
      <c r="D40" s="155">
        <v>38</v>
      </c>
      <c r="E40" s="261" t="str">
        <f>MDlist01!E22</f>
        <v>Ефимов Ю. - Хомиченко Ю.</v>
      </c>
      <c r="F40" s="262"/>
      <c r="G40" s="169"/>
      <c r="H40" s="248" t="s">
        <v>7</v>
      </c>
      <c r="I40" s="256"/>
      <c r="J40" s="156"/>
      <c r="K40" s="160"/>
      <c r="L40" s="157"/>
      <c r="M40" s="156"/>
      <c r="N40" s="157"/>
      <c r="Q40" s="154">
        <v>-45</v>
      </c>
      <c r="R40" s="251"/>
      <c r="S40" s="252"/>
      <c r="T40" s="166">
        <v>63</v>
      </c>
      <c r="U40" s="243"/>
      <c r="V40" s="243"/>
      <c r="W40" s="156"/>
      <c r="X40" s="176"/>
      <c r="Y40" s="176"/>
      <c r="Z40" s="157"/>
    </row>
    <row r="41" spans="1:43" s="158" customFormat="1" ht="15.95" customHeight="1">
      <c r="A41" s="154">
        <v>-28</v>
      </c>
      <c r="B41" s="249" t="str">
        <f>MDlist01!E24</f>
        <v>Михеев М. - Демин В.</v>
      </c>
      <c r="C41" s="249"/>
      <c r="D41" s="159"/>
      <c r="E41" s="248" t="s">
        <v>261</v>
      </c>
      <c r="F41" s="248"/>
      <c r="G41" s="156"/>
      <c r="H41" s="157"/>
      <c r="I41" s="163"/>
      <c r="J41" s="155">
        <v>70</v>
      </c>
      <c r="K41" s="261" t="str">
        <f>H39</f>
        <v>Кылбелбеу Б. - Коцарь Ю.</v>
      </c>
      <c r="L41" s="261"/>
      <c r="M41" s="156"/>
      <c r="N41" s="244" t="s">
        <v>6</v>
      </c>
      <c r="Q41" s="154">
        <v>-46</v>
      </c>
      <c r="R41" s="245"/>
      <c r="S41" s="246"/>
      <c r="T41" s="169"/>
      <c r="U41" s="247"/>
      <c r="V41" s="255"/>
      <c r="W41" s="155">
        <v>78</v>
      </c>
      <c r="X41" s="243"/>
      <c r="Y41" s="243"/>
      <c r="Z41" s="236" t="s">
        <v>73</v>
      </c>
    </row>
    <row r="42" spans="1:43" s="158" customFormat="1" ht="15.95" customHeight="1">
      <c r="A42" s="154">
        <v>-29</v>
      </c>
      <c r="B42" s="249" t="str">
        <f>MDlist01!E30</f>
        <v>Ермаков И. - Модзелевский Д.</v>
      </c>
      <c r="C42" s="249"/>
      <c r="D42" s="155">
        <v>39</v>
      </c>
      <c r="E42" s="262" t="str">
        <f>B43</f>
        <v>Ратников С. - Баканов М.</v>
      </c>
      <c r="F42" s="305"/>
      <c r="G42" s="156"/>
      <c r="H42" s="157"/>
      <c r="I42" s="163"/>
      <c r="J42" s="159"/>
      <c r="K42" s="248" t="s">
        <v>4</v>
      </c>
      <c r="L42" s="248"/>
      <c r="M42" s="156"/>
      <c r="N42" s="244"/>
      <c r="Q42" s="154">
        <v>-47</v>
      </c>
      <c r="R42" s="245"/>
      <c r="S42" s="246"/>
      <c r="T42" s="166">
        <v>64</v>
      </c>
      <c r="U42" s="243"/>
      <c r="V42" s="250"/>
      <c r="W42" s="156"/>
      <c r="X42" s="248"/>
      <c r="Y42" s="248"/>
      <c r="Z42" s="236"/>
    </row>
    <row r="43" spans="1:43" s="158" customFormat="1" ht="15.95" customHeight="1">
      <c r="A43" s="154">
        <v>-30</v>
      </c>
      <c r="B43" s="249" t="str">
        <f>MDlist01!E34</f>
        <v>Ратников С. - Баканов М.</v>
      </c>
      <c r="C43" s="249"/>
      <c r="D43" s="159"/>
      <c r="E43" s="248" t="s">
        <v>262</v>
      </c>
      <c r="F43" s="248"/>
      <c r="G43" s="172">
        <v>54</v>
      </c>
      <c r="H43" s="261" t="str">
        <f>E42</f>
        <v>Ратников С. - Баканов М.</v>
      </c>
      <c r="I43" s="262"/>
      <c r="J43" s="156"/>
      <c r="K43" s="157"/>
      <c r="M43" s="154"/>
      <c r="Q43" s="154">
        <v>-48</v>
      </c>
      <c r="R43" s="251"/>
      <c r="S43" s="252"/>
      <c r="T43" s="169"/>
      <c r="U43" s="247"/>
      <c r="V43" s="247"/>
      <c r="W43" s="156"/>
      <c r="X43" s="157"/>
      <c r="Y43" s="157"/>
      <c r="Z43" s="156"/>
    </row>
    <row r="44" spans="1:43" s="158" customFormat="1" ht="15.95" customHeight="1">
      <c r="A44" s="154">
        <v>-31</v>
      </c>
      <c r="B44" s="249" t="str">
        <f>MDlist01!E38</f>
        <v>Мирзахметов Х. - Сатилханов Ш.</v>
      </c>
      <c r="C44" s="249"/>
      <c r="D44" s="155">
        <v>40</v>
      </c>
      <c r="E44" s="262" t="str">
        <f>MDlist01!E38</f>
        <v>Мирзахметов Х. - Сатилханов Ш.</v>
      </c>
      <c r="F44" s="306"/>
      <c r="G44" s="156"/>
      <c r="H44" s="248" t="s">
        <v>24</v>
      </c>
      <c r="I44" s="248"/>
      <c r="J44" s="156"/>
      <c r="K44" s="157"/>
      <c r="L44" s="157"/>
      <c r="M44" s="156"/>
      <c r="N44" s="157"/>
      <c r="O44" s="157"/>
      <c r="U44" s="164"/>
      <c r="V44" s="164"/>
    </row>
    <row r="45" spans="1:43" s="158" customFormat="1" ht="15.95" customHeight="1">
      <c r="A45" s="154">
        <v>-32</v>
      </c>
      <c r="B45" s="249" t="str">
        <f>MDlist01!E40</f>
        <v>Черепанов А. - Кольцов Е.</v>
      </c>
      <c r="C45" s="249"/>
      <c r="D45" s="159"/>
      <c r="E45" s="248" t="s">
        <v>263</v>
      </c>
      <c r="F45" s="248"/>
      <c r="G45" s="156"/>
      <c r="H45" s="157"/>
      <c r="I45" s="157"/>
      <c r="J45" s="156"/>
      <c r="K45" s="157"/>
      <c r="M45" s="154"/>
      <c r="U45" s="164"/>
      <c r="V45" s="164"/>
    </row>
    <row r="46" spans="1:43" s="158" customFormat="1" ht="15.95" customHeight="1">
      <c r="A46" s="154"/>
      <c r="B46" s="157"/>
      <c r="C46" s="176"/>
      <c r="D46" s="156"/>
      <c r="E46" s="157"/>
      <c r="F46" s="157"/>
      <c r="G46" s="156"/>
      <c r="H46" s="157"/>
      <c r="I46" s="157"/>
      <c r="J46" s="156">
        <v>-53</v>
      </c>
      <c r="K46" s="245" t="str">
        <f>E40</f>
        <v>Ефимов Ю. - Хомиченко Ю.</v>
      </c>
      <c r="L46" s="246"/>
      <c r="M46" s="172">
        <v>69</v>
      </c>
      <c r="N46" s="261" t="str">
        <f>K46</f>
        <v>Ефимов Ю. - Хомиченко Ю.</v>
      </c>
      <c r="O46" s="261"/>
      <c r="P46" s="244" t="s">
        <v>5</v>
      </c>
      <c r="Q46" s="156">
        <v>-63</v>
      </c>
      <c r="R46" s="245"/>
      <c r="S46" s="246"/>
      <c r="T46" s="161">
        <v>77</v>
      </c>
      <c r="U46" s="243"/>
      <c r="V46" s="243"/>
      <c r="X46" s="244" t="s">
        <v>74</v>
      </c>
    </row>
    <row r="47" spans="1:43" s="158" customFormat="1" ht="15.95" customHeight="1">
      <c r="A47" s="154"/>
      <c r="B47" s="239"/>
      <c r="C47" s="239"/>
      <c r="D47" s="156"/>
      <c r="E47" s="241"/>
      <c r="F47" s="241"/>
      <c r="G47" s="156"/>
      <c r="J47" s="154">
        <v>-54</v>
      </c>
      <c r="K47" s="245" t="str">
        <f>E44</f>
        <v>Мирзахметов Х. - Сатилханов Ш.</v>
      </c>
      <c r="L47" s="246"/>
      <c r="M47" s="169"/>
      <c r="N47" s="247" t="s">
        <v>264</v>
      </c>
      <c r="O47" s="247"/>
      <c r="P47" s="244"/>
      <c r="Q47" s="156">
        <v>-64</v>
      </c>
      <c r="R47" s="245"/>
      <c r="S47" s="246"/>
      <c r="T47" s="169"/>
      <c r="U47" s="248"/>
      <c r="V47" s="248"/>
      <c r="X47" s="244"/>
    </row>
    <row r="48" spans="1:43" s="158" customFormat="1" ht="15" customHeight="1">
      <c r="B48" s="239"/>
      <c r="C48" s="239"/>
      <c r="D48" s="156"/>
      <c r="E48" s="240"/>
      <c r="F48" s="240"/>
      <c r="L48" s="157"/>
      <c r="M48" s="156"/>
      <c r="N48" s="157"/>
      <c r="O48" s="157"/>
      <c r="P48" s="157"/>
      <c r="AM48" s="157"/>
      <c r="AN48" s="156"/>
      <c r="AO48" s="157"/>
      <c r="AP48" s="157"/>
      <c r="AQ48" s="157"/>
    </row>
    <row r="49" spans="1:26" s="158" customFormat="1" ht="15" customHeight="1">
      <c r="A49" s="140"/>
      <c r="H49" s="239"/>
      <c r="I49" s="239"/>
      <c r="J49" s="156"/>
      <c r="K49" s="241"/>
      <c r="L49" s="241"/>
      <c r="M49" s="142"/>
      <c r="N49" s="239"/>
      <c r="O49" s="239"/>
      <c r="P49" s="156"/>
      <c r="Q49" s="241"/>
      <c r="R49" s="241"/>
      <c r="S49" s="157"/>
      <c r="T49" s="157"/>
      <c r="U49" s="239"/>
      <c r="V49" s="239"/>
      <c r="W49" s="156"/>
      <c r="X49" s="241"/>
      <c r="Y49" s="241"/>
      <c r="Z49" s="162"/>
    </row>
    <row r="50" spans="1:26" s="158" customFormat="1" ht="15" customHeight="1">
      <c r="A50" s="140"/>
      <c r="B50" s="178" t="s">
        <v>1</v>
      </c>
      <c r="C50" s="178"/>
      <c r="D50" s="145"/>
      <c r="E50" s="178"/>
      <c r="F50" s="237"/>
      <c r="G50" s="237"/>
      <c r="H50" s="237"/>
      <c r="I50" s="237"/>
      <c r="J50" s="142"/>
      <c r="K50" s="242" t="str">
        <f>[6]MD!D37</f>
        <v>М.В. Баканов</v>
      </c>
      <c r="L50" s="242"/>
      <c r="M50" s="179"/>
    </row>
    <row r="51" spans="1:26" s="158" customFormat="1" ht="11.25" customHeight="1">
      <c r="A51" s="154"/>
      <c r="B51" s="178"/>
      <c r="C51" s="178"/>
      <c r="D51" s="145"/>
      <c r="E51" s="178"/>
      <c r="F51" s="180"/>
      <c r="G51" s="142"/>
      <c r="H51" s="180"/>
      <c r="I51" s="180"/>
      <c r="J51" s="142"/>
      <c r="K51" s="180"/>
      <c r="L51" s="180"/>
      <c r="M51" s="154"/>
      <c r="N51" s="239"/>
      <c r="O51" s="239"/>
      <c r="P51" s="156"/>
      <c r="Q51" s="241"/>
      <c r="R51" s="241"/>
      <c r="S51" s="176"/>
      <c r="T51" s="157"/>
      <c r="U51" s="239"/>
      <c r="V51" s="239"/>
      <c r="W51" s="156"/>
      <c r="X51" s="241"/>
      <c r="Y51" s="241"/>
      <c r="Z51" s="236"/>
    </row>
    <row r="52" spans="1:26" s="158" customFormat="1" ht="11.25" customHeight="1">
      <c r="A52" s="154"/>
      <c r="B52" s="178" t="s">
        <v>0</v>
      </c>
      <c r="C52" s="178"/>
      <c r="D52" s="145"/>
      <c r="E52" s="178"/>
      <c r="F52" s="237"/>
      <c r="G52" s="237"/>
      <c r="H52" s="237"/>
      <c r="I52" s="237"/>
      <c r="J52" s="142"/>
      <c r="K52" s="238" t="str">
        <f>MDlist01!G51</f>
        <v>Т.О. Левкова</v>
      </c>
      <c r="L52" s="238"/>
      <c r="M52" s="154"/>
      <c r="N52" s="239"/>
      <c r="O52" s="239"/>
      <c r="P52" s="156"/>
      <c r="Q52" s="240"/>
      <c r="R52" s="240"/>
      <c r="S52" s="157"/>
      <c r="T52" s="157"/>
      <c r="U52" s="239"/>
      <c r="V52" s="239"/>
      <c r="W52" s="156"/>
      <c r="X52" s="240"/>
      <c r="Y52" s="240"/>
      <c r="Z52" s="236"/>
    </row>
    <row r="53" spans="1:26" s="158" customFormat="1" ht="11.25" customHeight="1">
      <c r="A53" s="154"/>
      <c r="D53" s="154"/>
      <c r="G53" s="154"/>
      <c r="I53" s="157"/>
      <c r="J53" s="156"/>
      <c r="M53" s="154"/>
      <c r="R53" s="176"/>
      <c r="S53" s="176"/>
    </row>
    <row r="54" spans="1:26" s="158" customFormat="1" ht="11.25" customHeight="1">
      <c r="A54" s="154"/>
      <c r="D54" s="154"/>
      <c r="G54" s="154"/>
      <c r="I54" s="157"/>
      <c r="J54" s="156"/>
      <c r="M54" s="154"/>
      <c r="R54" s="176"/>
      <c r="S54" s="176"/>
    </row>
    <row r="55" spans="1:26" s="158" customFormat="1" ht="11.25" customHeight="1">
      <c r="A55" s="154"/>
      <c r="D55" s="154"/>
      <c r="G55" s="154"/>
      <c r="I55" s="157"/>
      <c r="J55" s="156"/>
      <c r="M55" s="154"/>
    </row>
    <row r="56" spans="1:26" s="158" customFormat="1" ht="11.25" customHeight="1">
      <c r="A56" s="154"/>
      <c r="D56" s="154"/>
      <c r="G56" s="154"/>
      <c r="I56" s="157"/>
      <c r="J56" s="156"/>
      <c r="M56" s="154"/>
    </row>
    <row r="57" spans="1:26" s="158" customFormat="1" ht="11.25" customHeight="1">
      <c r="A57" s="154"/>
      <c r="M57" s="154"/>
    </row>
    <row r="58" spans="1:26" s="158" customFormat="1" ht="11.25" customHeight="1">
      <c r="A58" s="154"/>
      <c r="M58" s="154"/>
      <c r="Q58" s="157"/>
    </row>
    <row r="59" spans="1:26" s="158" customFormat="1" ht="11.25" customHeight="1">
      <c r="A59" s="154"/>
      <c r="M59" s="154"/>
      <c r="Q59" s="157"/>
    </row>
    <row r="60" spans="1:26" s="158" customFormat="1" ht="11.25" customHeight="1">
      <c r="A60" s="154"/>
      <c r="D60" s="154"/>
      <c r="G60" s="154"/>
      <c r="I60" s="157"/>
      <c r="J60" s="156"/>
      <c r="M60" s="154"/>
      <c r="Q60" s="157"/>
    </row>
    <row r="61" spans="1:26" s="158" customFormat="1" ht="11.25" customHeight="1">
      <c r="A61" s="154"/>
      <c r="D61" s="154"/>
      <c r="G61" s="154"/>
      <c r="I61" s="157"/>
      <c r="J61" s="156"/>
      <c r="M61" s="154"/>
    </row>
    <row r="62" spans="1:26" s="158" customFormat="1" ht="11.25" customHeight="1">
      <c r="A62" s="154"/>
      <c r="D62" s="154"/>
      <c r="G62" s="154"/>
      <c r="I62" s="157"/>
      <c r="J62" s="156"/>
      <c r="M62" s="154"/>
    </row>
    <row r="63" spans="1:26" s="158" customFormat="1" ht="11.25" customHeight="1">
      <c r="A63" s="154"/>
      <c r="D63" s="154"/>
      <c r="G63" s="154"/>
      <c r="I63" s="157"/>
      <c r="J63" s="156"/>
      <c r="M63" s="154"/>
    </row>
    <row r="64" spans="1:26" s="158" customFormat="1" ht="11.25" customHeight="1">
      <c r="A64" s="154"/>
      <c r="D64" s="154"/>
      <c r="G64" s="154"/>
      <c r="I64" s="157"/>
      <c r="J64" s="156"/>
      <c r="M64" s="154"/>
    </row>
    <row r="65" spans="1:32" s="158" customFormat="1" ht="11.25" customHeight="1">
      <c r="A65" s="154"/>
      <c r="D65" s="154"/>
      <c r="G65" s="154"/>
      <c r="I65" s="157"/>
      <c r="J65" s="156"/>
      <c r="M65" s="154"/>
      <c r="Q65" s="141"/>
      <c r="R65" s="141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</row>
    <row r="66" spans="1:32" s="158" customFormat="1" ht="11.25" customHeight="1">
      <c r="A66" s="154"/>
      <c r="D66" s="154"/>
      <c r="G66" s="154"/>
      <c r="I66" s="157"/>
      <c r="J66" s="156"/>
      <c r="M66" s="154"/>
      <c r="Q66" s="180"/>
      <c r="R66" s="141"/>
      <c r="S66" s="143"/>
      <c r="T66" s="143"/>
      <c r="U66" s="143"/>
      <c r="V66" s="143"/>
      <c r="W66" s="143"/>
      <c r="X66" s="143"/>
      <c r="Y66" s="143"/>
      <c r="Z66" s="143"/>
      <c r="AA66" s="143"/>
      <c r="AB66" s="143"/>
      <c r="AC66" s="143"/>
      <c r="AD66" s="143"/>
      <c r="AE66" s="143"/>
      <c r="AF66" s="143"/>
    </row>
    <row r="67" spans="1:32" s="158" customFormat="1" ht="11.25" customHeight="1">
      <c r="A67" s="154"/>
      <c r="D67" s="154"/>
      <c r="G67" s="154"/>
      <c r="I67" s="157"/>
      <c r="J67" s="156"/>
      <c r="M67" s="154"/>
      <c r="Q67" s="141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43"/>
      <c r="AD67" s="143"/>
      <c r="AE67" s="143"/>
      <c r="AF67" s="143"/>
    </row>
    <row r="68" spans="1:32" s="158" customFormat="1" ht="11.25" customHeight="1">
      <c r="A68" s="154"/>
      <c r="D68" s="154"/>
      <c r="G68" s="154"/>
      <c r="I68" s="157"/>
      <c r="J68" s="156"/>
      <c r="M68" s="154"/>
    </row>
    <row r="69" spans="1:32" s="158" customFormat="1" ht="11.25" customHeight="1">
      <c r="A69" s="154"/>
      <c r="D69" s="154"/>
      <c r="G69" s="154"/>
      <c r="I69" s="157"/>
      <c r="J69" s="156"/>
      <c r="M69" s="154"/>
    </row>
    <row r="70" spans="1:32" s="158" customFormat="1" ht="11.25" customHeight="1">
      <c r="A70" s="154"/>
      <c r="D70" s="154"/>
      <c r="G70" s="154"/>
      <c r="I70" s="157"/>
      <c r="J70" s="156"/>
      <c r="M70" s="154"/>
    </row>
    <row r="71" spans="1:32" s="158" customFormat="1" ht="11.25" customHeight="1">
      <c r="A71" s="154"/>
      <c r="D71" s="154"/>
      <c r="G71" s="154"/>
      <c r="I71" s="157"/>
      <c r="J71" s="156"/>
      <c r="M71" s="154"/>
    </row>
    <row r="72" spans="1:32" s="158" customFormat="1" ht="11.25" customHeight="1">
      <c r="A72" s="154"/>
      <c r="D72" s="154"/>
      <c r="G72" s="154"/>
      <c r="I72" s="157"/>
      <c r="J72" s="156"/>
      <c r="M72" s="154"/>
    </row>
    <row r="73" spans="1:32" s="158" customFormat="1" ht="11.25" customHeight="1">
      <c r="A73" s="154"/>
      <c r="D73" s="154"/>
      <c r="G73" s="154"/>
      <c r="I73" s="157"/>
      <c r="J73" s="156"/>
      <c r="M73" s="154"/>
    </row>
    <row r="74" spans="1:32" s="158" customFormat="1" ht="11.25" customHeight="1">
      <c r="A74" s="154"/>
      <c r="D74" s="154"/>
      <c r="G74" s="154"/>
      <c r="I74" s="157"/>
      <c r="J74" s="156"/>
      <c r="M74" s="154"/>
    </row>
    <row r="75" spans="1:32" s="158" customFormat="1" ht="11.25" customHeight="1">
      <c r="A75" s="154"/>
      <c r="D75" s="154"/>
      <c r="G75" s="154"/>
      <c r="I75" s="157"/>
      <c r="J75" s="156"/>
      <c r="M75" s="154"/>
    </row>
    <row r="76" spans="1:32" s="158" customFormat="1" ht="11.25" customHeight="1">
      <c r="A76" s="154"/>
      <c r="D76" s="154"/>
      <c r="G76" s="154"/>
      <c r="I76" s="157"/>
      <c r="J76" s="156"/>
      <c r="M76" s="154"/>
    </row>
    <row r="77" spans="1:32" s="158" customFormat="1" ht="11.25" customHeight="1">
      <c r="A77" s="154"/>
      <c r="D77" s="154"/>
      <c r="G77" s="154"/>
      <c r="I77" s="157"/>
      <c r="J77" s="156"/>
      <c r="M77" s="154"/>
    </row>
    <row r="78" spans="1:32" s="158" customFormat="1" ht="11.25" customHeight="1">
      <c r="A78" s="154"/>
      <c r="D78" s="154"/>
      <c r="G78" s="154"/>
      <c r="I78" s="157"/>
      <c r="J78" s="156"/>
      <c r="M78" s="154"/>
    </row>
    <row r="79" spans="1:32" s="158" customFormat="1" ht="11.25" customHeight="1">
      <c r="A79" s="154"/>
      <c r="D79" s="154"/>
      <c r="G79" s="154"/>
      <c r="I79" s="157"/>
      <c r="J79" s="156"/>
      <c r="M79" s="154"/>
    </row>
    <row r="80" spans="1:32" s="158" customFormat="1" ht="11.25" customHeight="1">
      <c r="A80" s="154"/>
      <c r="D80" s="154"/>
      <c r="G80" s="154"/>
      <c r="I80" s="157"/>
      <c r="J80" s="156"/>
      <c r="M80" s="154"/>
    </row>
    <row r="81" spans="1:13" s="158" customFormat="1" ht="11.25" customHeight="1">
      <c r="A81" s="154"/>
      <c r="D81" s="154"/>
      <c r="G81" s="154"/>
      <c r="I81" s="157"/>
      <c r="J81" s="156"/>
      <c r="M81" s="154"/>
    </row>
    <row r="82" spans="1:13" s="158" customFormat="1" ht="11.25" customHeight="1">
      <c r="A82" s="154"/>
      <c r="D82" s="154"/>
      <c r="G82" s="154"/>
      <c r="I82" s="157"/>
      <c r="J82" s="156"/>
      <c r="M82" s="154"/>
    </row>
    <row r="83" spans="1:13" s="158" customFormat="1" ht="11.25" customHeight="1">
      <c r="A83" s="154"/>
      <c r="D83" s="154"/>
      <c r="G83" s="154"/>
      <c r="I83" s="157"/>
      <c r="J83" s="156"/>
      <c r="M83" s="154"/>
    </row>
    <row r="84" spans="1:13" s="158" customFormat="1" ht="11.25" customHeight="1">
      <c r="A84" s="154"/>
      <c r="D84" s="154"/>
      <c r="G84" s="154"/>
      <c r="I84" s="157"/>
      <c r="J84" s="156"/>
      <c r="M84" s="154"/>
    </row>
    <row r="85" spans="1:13" s="158" customFormat="1" ht="11.25" customHeight="1">
      <c r="A85" s="154"/>
      <c r="D85" s="154"/>
      <c r="G85" s="154"/>
      <c r="I85" s="157"/>
      <c r="J85" s="156"/>
      <c r="M85" s="154"/>
    </row>
    <row r="86" spans="1:13" s="158" customFormat="1" ht="11.25" customHeight="1">
      <c r="A86" s="154"/>
      <c r="D86" s="154"/>
      <c r="G86" s="154"/>
      <c r="I86" s="157"/>
      <c r="J86" s="156"/>
      <c r="M86" s="154"/>
    </row>
    <row r="87" spans="1:13" s="158" customFormat="1" ht="11.25" customHeight="1">
      <c r="A87" s="154"/>
      <c r="D87" s="154"/>
      <c r="G87" s="154"/>
      <c r="I87" s="157"/>
      <c r="J87" s="156"/>
      <c r="M87" s="154"/>
    </row>
    <row r="88" spans="1:13" s="158" customFormat="1" ht="11.25" customHeight="1">
      <c r="A88" s="154"/>
      <c r="D88" s="154"/>
      <c r="G88" s="154"/>
      <c r="I88" s="157"/>
      <c r="J88" s="156"/>
      <c r="M88" s="154"/>
    </row>
    <row r="89" spans="1:13" s="158" customFormat="1" ht="11.25" customHeight="1">
      <c r="A89" s="154"/>
      <c r="D89" s="154"/>
      <c r="G89" s="154"/>
      <c r="I89" s="157"/>
      <c r="J89" s="156"/>
      <c r="M89" s="154"/>
    </row>
    <row r="90" spans="1:13" s="158" customFormat="1" ht="11.25" customHeight="1">
      <c r="A90" s="154"/>
      <c r="D90" s="154"/>
      <c r="G90" s="154"/>
      <c r="I90" s="157"/>
      <c r="J90" s="156"/>
      <c r="M90" s="154"/>
    </row>
    <row r="91" spans="1:13" s="158" customFormat="1" ht="11.25" customHeight="1">
      <c r="A91" s="154"/>
      <c r="D91" s="154"/>
      <c r="G91" s="154"/>
      <c r="I91" s="157"/>
      <c r="J91" s="156"/>
      <c r="M91" s="154"/>
    </row>
    <row r="92" spans="1:13" s="158" customFormat="1" ht="11.25" customHeight="1">
      <c r="A92" s="154"/>
      <c r="D92" s="154"/>
      <c r="G92" s="154"/>
      <c r="I92" s="157"/>
      <c r="J92" s="156"/>
      <c r="M92" s="154"/>
    </row>
    <row r="93" spans="1:13" s="158" customFormat="1" ht="11.25" customHeight="1">
      <c r="A93" s="154"/>
      <c r="D93" s="154"/>
      <c r="G93" s="154"/>
      <c r="I93" s="157"/>
      <c r="J93" s="156"/>
      <c r="M93" s="154"/>
    </row>
    <row r="94" spans="1:13" s="158" customFormat="1" ht="11.25" customHeight="1">
      <c r="A94" s="154"/>
      <c r="D94" s="154"/>
      <c r="G94" s="154"/>
      <c r="I94" s="157"/>
      <c r="J94" s="156"/>
      <c r="M94" s="154"/>
    </row>
    <row r="95" spans="1:13" s="158" customFormat="1" ht="11.25" customHeight="1">
      <c r="A95" s="154"/>
      <c r="D95" s="154"/>
      <c r="G95" s="154"/>
      <c r="I95" s="157"/>
      <c r="J95" s="156"/>
      <c r="M95" s="154"/>
    </row>
    <row r="96" spans="1:13" s="158" customFormat="1" ht="11.25" customHeight="1">
      <c r="A96" s="154"/>
      <c r="D96" s="154"/>
      <c r="G96" s="154"/>
      <c r="I96" s="157"/>
      <c r="J96" s="156"/>
      <c r="M96" s="154"/>
    </row>
    <row r="97" spans="1:13" s="158" customFormat="1" ht="11.25" customHeight="1">
      <c r="A97" s="154"/>
      <c r="D97" s="154"/>
      <c r="G97" s="154"/>
      <c r="I97" s="157"/>
      <c r="J97" s="156"/>
      <c r="M97" s="154"/>
    </row>
    <row r="98" spans="1:13" s="158" customFormat="1" ht="11.25" customHeight="1">
      <c r="A98" s="154"/>
      <c r="D98" s="154"/>
      <c r="G98" s="154"/>
      <c r="I98" s="157"/>
      <c r="J98" s="156"/>
      <c r="M98" s="154"/>
    </row>
    <row r="99" spans="1:13" s="158" customFormat="1" ht="11.25" customHeight="1">
      <c r="A99" s="154"/>
      <c r="D99" s="154"/>
      <c r="G99" s="154"/>
      <c r="I99" s="157"/>
      <c r="J99" s="156"/>
      <c r="M99" s="154"/>
    </row>
    <row r="100" spans="1:13" s="158" customFormat="1" ht="11.25" customHeight="1">
      <c r="A100" s="154"/>
      <c r="D100" s="154"/>
      <c r="G100" s="154"/>
      <c r="I100" s="157"/>
      <c r="J100" s="156"/>
      <c r="M100" s="154"/>
    </row>
    <row r="101" spans="1:13" s="158" customFormat="1" ht="11.25" customHeight="1">
      <c r="A101" s="154"/>
      <c r="D101" s="154"/>
      <c r="G101" s="154"/>
      <c r="I101" s="157"/>
      <c r="J101" s="156"/>
      <c r="M101" s="154"/>
    </row>
    <row r="102" spans="1:13" s="158" customFormat="1" ht="11.25" customHeight="1">
      <c r="A102" s="154"/>
      <c r="D102" s="154"/>
      <c r="G102" s="154"/>
      <c r="I102" s="157"/>
      <c r="J102" s="156"/>
      <c r="M102" s="154"/>
    </row>
    <row r="103" spans="1:13" s="158" customFormat="1" ht="11.25" customHeight="1">
      <c r="A103" s="154"/>
      <c r="D103" s="154"/>
      <c r="G103" s="154"/>
      <c r="I103" s="157"/>
      <c r="J103" s="156"/>
      <c r="M103" s="154"/>
    </row>
    <row r="104" spans="1:13" s="158" customFormat="1" ht="11.25" customHeight="1">
      <c r="A104" s="154"/>
      <c r="D104" s="154"/>
      <c r="G104" s="154"/>
      <c r="I104" s="157"/>
      <c r="J104" s="156"/>
      <c r="M104" s="154"/>
    </row>
    <row r="105" spans="1:13" s="158" customFormat="1" ht="11.25" customHeight="1">
      <c r="A105" s="154"/>
      <c r="D105" s="154"/>
      <c r="G105" s="154"/>
      <c r="I105" s="157"/>
      <c r="J105" s="156"/>
      <c r="M105" s="154"/>
    </row>
    <row r="106" spans="1:13" s="158" customFormat="1" ht="11.25" customHeight="1">
      <c r="A106" s="154"/>
      <c r="D106" s="154"/>
      <c r="G106" s="154"/>
      <c r="I106" s="157"/>
      <c r="J106" s="156"/>
      <c r="M106" s="154"/>
    </row>
    <row r="107" spans="1:13" s="158" customFormat="1" ht="11.25" customHeight="1">
      <c r="A107" s="154"/>
      <c r="D107" s="154"/>
      <c r="G107" s="154"/>
      <c r="I107" s="157"/>
      <c r="J107" s="156"/>
      <c r="M107" s="154"/>
    </row>
    <row r="108" spans="1:13" s="158" customFormat="1" ht="11.25" customHeight="1">
      <c r="A108" s="154"/>
      <c r="D108" s="154"/>
      <c r="G108" s="154"/>
      <c r="I108" s="157"/>
      <c r="J108" s="156"/>
      <c r="M108" s="154"/>
    </row>
    <row r="109" spans="1:13" s="158" customFormat="1" ht="11.25" customHeight="1">
      <c r="A109" s="154"/>
      <c r="D109" s="154"/>
      <c r="G109" s="154"/>
      <c r="I109" s="157"/>
      <c r="J109" s="156"/>
      <c r="M109" s="154"/>
    </row>
    <row r="110" spans="1:13" s="158" customFormat="1" ht="11.25" customHeight="1">
      <c r="A110" s="154"/>
      <c r="D110" s="154"/>
      <c r="G110" s="154"/>
      <c r="I110" s="157"/>
      <c r="J110" s="156"/>
      <c r="M110" s="154"/>
    </row>
    <row r="111" spans="1:13" s="158" customFormat="1" ht="11.25" customHeight="1">
      <c r="A111" s="154"/>
      <c r="D111" s="154"/>
      <c r="G111" s="154"/>
      <c r="I111" s="157"/>
      <c r="J111" s="156"/>
      <c r="M111" s="154"/>
    </row>
    <row r="112" spans="1:13" s="158" customFormat="1" ht="11.25" customHeight="1">
      <c r="A112" s="154"/>
      <c r="D112" s="154"/>
      <c r="G112" s="154"/>
      <c r="I112" s="157"/>
      <c r="J112" s="156"/>
      <c r="M112" s="154"/>
    </row>
    <row r="113" spans="1:13" s="158" customFormat="1" ht="11.25" customHeight="1">
      <c r="A113" s="154"/>
      <c r="D113" s="154"/>
      <c r="G113" s="154"/>
      <c r="I113" s="157"/>
      <c r="J113" s="156"/>
      <c r="M113" s="154"/>
    </row>
    <row r="114" spans="1:13" s="158" customFormat="1" ht="11.25" customHeight="1">
      <c r="A114" s="154"/>
      <c r="D114" s="154"/>
      <c r="G114" s="154"/>
      <c r="I114" s="157"/>
      <c r="J114" s="156"/>
      <c r="M114" s="154"/>
    </row>
    <row r="115" spans="1:13" s="158" customFormat="1" ht="11.25" customHeight="1">
      <c r="A115" s="154"/>
      <c r="D115" s="154"/>
      <c r="G115" s="154"/>
      <c r="I115" s="157"/>
      <c r="J115" s="156"/>
      <c r="M115" s="154"/>
    </row>
    <row r="116" spans="1:13" s="158" customFormat="1" ht="11.25" customHeight="1">
      <c r="A116" s="154"/>
      <c r="D116" s="154"/>
      <c r="G116" s="154"/>
      <c r="I116" s="157"/>
      <c r="J116" s="156"/>
      <c r="M116" s="154"/>
    </row>
    <row r="117" spans="1:13" s="158" customFormat="1" ht="11.25" customHeight="1">
      <c r="A117" s="154"/>
      <c r="D117" s="154"/>
      <c r="G117" s="154"/>
      <c r="I117" s="157"/>
      <c r="J117" s="156"/>
      <c r="M117" s="154"/>
    </row>
    <row r="118" spans="1:13" s="158" customFormat="1" ht="11.25" customHeight="1">
      <c r="A118" s="154"/>
      <c r="D118" s="154"/>
      <c r="G118" s="154"/>
      <c r="I118" s="157"/>
      <c r="J118" s="156"/>
      <c r="M118" s="154"/>
    </row>
    <row r="119" spans="1:13" s="158" customFormat="1" ht="11.25" customHeight="1">
      <c r="A119" s="154"/>
      <c r="D119" s="154"/>
      <c r="G119" s="154"/>
      <c r="I119" s="157"/>
      <c r="J119" s="156"/>
      <c r="M119" s="154"/>
    </row>
    <row r="120" spans="1:13" s="158" customFormat="1" ht="11.25" customHeight="1">
      <c r="A120" s="154"/>
      <c r="D120" s="154"/>
      <c r="G120" s="154"/>
      <c r="I120" s="157"/>
      <c r="J120" s="156"/>
      <c r="M120" s="154"/>
    </row>
    <row r="121" spans="1:13" s="158" customFormat="1" ht="11.25" customHeight="1">
      <c r="A121" s="154"/>
      <c r="D121" s="154"/>
      <c r="G121" s="154"/>
      <c r="I121" s="157"/>
      <c r="J121" s="156"/>
      <c r="M121" s="154"/>
    </row>
    <row r="122" spans="1:13" s="158" customFormat="1" ht="11.25" customHeight="1">
      <c r="A122" s="154"/>
      <c r="D122" s="154"/>
      <c r="G122" s="154"/>
      <c r="I122" s="157"/>
      <c r="J122" s="156"/>
      <c r="M122" s="154"/>
    </row>
    <row r="123" spans="1:13" s="158" customFormat="1" ht="11.25" customHeight="1">
      <c r="A123" s="154"/>
      <c r="D123" s="154"/>
      <c r="G123" s="154"/>
      <c r="I123" s="157"/>
      <c r="J123" s="156"/>
      <c r="M123" s="154"/>
    </row>
    <row r="124" spans="1:13" s="158" customFormat="1" ht="11.25" customHeight="1">
      <c r="A124" s="154"/>
      <c r="D124" s="154"/>
      <c r="G124" s="154"/>
      <c r="I124" s="157"/>
      <c r="J124" s="156"/>
      <c r="M124" s="154"/>
    </row>
    <row r="125" spans="1:13" s="158" customFormat="1" ht="11.25" customHeight="1">
      <c r="A125" s="154"/>
      <c r="D125" s="154"/>
      <c r="G125" s="154"/>
      <c r="I125" s="157"/>
      <c r="J125" s="156"/>
      <c r="M125" s="154"/>
    </row>
    <row r="126" spans="1:13" s="158" customFormat="1" ht="11.25" customHeight="1">
      <c r="A126" s="154"/>
      <c r="D126" s="154"/>
      <c r="G126" s="154"/>
      <c r="I126" s="157"/>
      <c r="J126" s="156"/>
      <c r="M126" s="154"/>
    </row>
    <row r="127" spans="1:13" s="158" customFormat="1" ht="11.25" customHeight="1">
      <c r="A127" s="154"/>
      <c r="D127" s="154"/>
      <c r="G127" s="154"/>
      <c r="I127" s="157"/>
      <c r="J127" s="156"/>
      <c r="M127" s="154"/>
    </row>
    <row r="128" spans="1:13" s="158" customFormat="1" ht="11.25" customHeight="1">
      <c r="A128" s="154"/>
      <c r="D128" s="154"/>
      <c r="G128" s="154"/>
      <c r="I128" s="157"/>
      <c r="J128" s="156"/>
      <c r="M128" s="154"/>
    </row>
    <row r="129" spans="1:13" s="158" customFormat="1" ht="11.25" customHeight="1">
      <c r="A129" s="154"/>
      <c r="D129" s="154"/>
      <c r="G129" s="154"/>
      <c r="I129" s="157"/>
      <c r="J129" s="156"/>
      <c r="M129" s="154"/>
    </row>
    <row r="130" spans="1:13" s="158" customFormat="1" ht="11.25" customHeight="1">
      <c r="A130" s="154"/>
      <c r="D130" s="154"/>
      <c r="G130" s="154"/>
      <c r="I130" s="157"/>
      <c r="J130" s="156"/>
      <c r="M130" s="154"/>
    </row>
    <row r="131" spans="1:13" s="158" customFormat="1" ht="11.25" customHeight="1">
      <c r="A131" s="154"/>
      <c r="D131" s="154"/>
      <c r="G131" s="154"/>
      <c r="I131" s="157"/>
      <c r="J131" s="156"/>
      <c r="M131" s="154"/>
    </row>
    <row r="132" spans="1:13" s="158" customFormat="1" ht="11.25" customHeight="1">
      <c r="A132" s="154"/>
      <c r="D132" s="154"/>
      <c r="G132" s="154"/>
      <c r="I132" s="157"/>
      <c r="J132" s="156"/>
      <c r="M132" s="154"/>
    </row>
    <row r="133" spans="1:13" s="158" customFormat="1" ht="11.25" customHeight="1">
      <c r="A133" s="154"/>
      <c r="D133" s="154"/>
      <c r="G133" s="154"/>
      <c r="I133" s="157"/>
      <c r="J133" s="156"/>
      <c r="M133" s="154"/>
    </row>
    <row r="134" spans="1:13" s="158" customFormat="1" ht="11.25" customHeight="1">
      <c r="A134" s="154"/>
      <c r="D134" s="154"/>
      <c r="G134" s="154"/>
      <c r="I134" s="157"/>
      <c r="J134" s="156"/>
      <c r="M134" s="154"/>
    </row>
    <row r="135" spans="1:13" s="158" customFormat="1" ht="11.25" customHeight="1">
      <c r="A135" s="154"/>
      <c r="D135" s="154"/>
      <c r="G135" s="154"/>
      <c r="I135" s="157"/>
      <c r="J135" s="156"/>
      <c r="M135" s="154"/>
    </row>
    <row r="136" spans="1:13" s="158" customFormat="1" ht="11.25" customHeight="1">
      <c r="A136" s="154"/>
      <c r="D136" s="154"/>
      <c r="G136" s="154"/>
      <c r="I136" s="157"/>
      <c r="J136" s="156"/>
      <c r="M136" s="154"/>
    </row>
    <row r="137" spans="1:13" s="158" customFormat="1" ht="11.25" customHeight="1">
      <c r="A137" s="154"/>
      <c r="D137" s="154"/>
      <c r="G137" s="154"/>
      <c r="I137" s="157"/>
      <c r="J137" s="156"/>
      <c r="M137" s="154"/>
    </row>
    <row r="138" spans="1:13" s="158" customFormat="1" ht="11.25" customHeight="1">
      <c r="A138" s="154"/>
      <c r="D138" s="154"/>
      <c r="G138" s="154"/>
      <c r="I138" s="157"/>
      <c r="J138" s="156"/>
      <c r="M138" s="154"/>
    </row>
    <row r="139" spans="1:13" s="158" customFormat="1" ht="11.25" customHeight="1">
      <c r="A139" s="154"/>
      <c r="D139" s="154"/>
      <c r="G139" s="154"/>
      <c r="I139" s="157"/>
      <c r="J139" s="156"/>
      <c r="M139" s="154"/>
    </row>
    <row r="140" spans="1:13" s="158" customFormat="1" ht="11.25" customHeight="1">
      <c r="A140" s="154"/>
      <c r="D140" s="154"/>
      <c r="G140" s="154"/>
      <c r="I140" s="157"/>
      <c r="J140" s="156"/>
      <c r="M140" s="154"/>
    </row>
    <row r="141" spans="1:13" s="158" customFormat="1" ht="11.25" customHeight="1">
      <c r="A141" s="154"/>
      <c r="D141" s="154"/>
      <c r="G141" s="154"/>
      <c r="I141" s="157"/>
      <c r="J141" s="156"/>
      <c r="M141" s="154"/>
    </row>
    <row r="142" spans="1:13" s="158" customFormat="1" ht="11.25" customHeight="1">
      <c r="A142" s="154"/>
      <c r="D142" s="154"/>
      <c r="G142" s="154"/>
      <c r="I142" s="157"/>
      <c r="J142" s="156"/>
      <c r="M142" s="154"/>
    </row>
    <row r="143" spans="1:13" s="158" customFormat="1" ht="11.25" customHeight="1">
      <c r="A143" s="154"/>
      <c r="D143" s="154"/>
      <c r="G143" s="154"/>
      <c r="I143" s="157"/>
      <c r="J143" s="156"/>
      <c r="M143" s="154"/>
    </row>
    <row r="144" spans="1:13" s="158" customFormat="1" ht="11.25" customHeight="1">
      <c r="A144" s="154"/>
      <c r="D144" s="154"/>
      <c r="G144" s="154"/>
      <c r="I144" s="157"/>
      <c r="J144" s="156"/>
      <c r="M144" s="154"/>
    </row>
    <row r="145" spans="1:13" s="158" customFormat="1" ht="11.25" customHeight="1">
      <c r="A145" s="154"/>
      <c r="D145" s="154"/>
      <c r="G145" s="154"/>
      <c r="I145" s="157"/>
      <c r="J145" s="156"/>
      <c r="M145" s="154"/>
    </row>
    <row r="146" spans="1:13" s="158" customFormat="1" ht="11.25" customHeight="1">
      <c r="A146" s="154"/>
      <c r="D146" s="154"/>
      <c r="G146" s="154"/>
      <c r="I146" s="157"/>
      <c r="J146" s="156"/>
      <c r="M146" s="154"/>
    </row>
    <row r="147" spans="1:13" s="158" customFormat="1" ht="11.25" customHeight="1">
      <c r="A147" s="154"/>
      <c r="D147" s="154"/>
      <c r="G147" s="154"/>
      <c r="I147" s="157"/>
      <c r="J147" s="156"/>
      <c r="M147" s="154"/>
    </row>
    <row r="148" spans="1:13" s="158" customFormat="1" ht="11.25" customHeight="1">
      <c r="A148" s="154"/>
      <c r="D148" s="154"/>
      <c r="G148" s="154"/>
      <c r="I148" s="157"/>
      <c r="J148" s="156"/>
      <c r="M148" s="154"/>
    </row>
    <row r="149" spans="1:13" s="158" customFormat="1" ht="11.25" customHeight="1">
      <c r="A149" s="154"/>
      <c r="D149" s="154"/>
      <c r="G149" s="154"/>
      <c r="I149" s="157"/>
      <c r="J149" s="156"/>
      <c r="M149" s="154"/>
    </row>
    <row r="150" spans="1:13" s="158" customFormat="1" ht="11.25" customHeight="1">
      <c r="A150" s="154"/>
      <c r="D150" s="154"/>
      <c r="G150" s="154"/>
      <c r="I150" s="157"/>
      <c r="J150" s="156"/>
      <c r="M150" s="154"/>
    </row>
    <row r="151" spans="1:13" s="158" customFormat="1" ht="11.25" customHeight="1">
      <c r="A151" s="154"/>
      <c r="D151" s="154"/>
      <c r="G151" s="154"/>
      <c r="I151" s="157"/>
      <c r="J151" s="156"/>
      <c r="M151" s="154"/>
    </row>
    <row r="152" spans="1:13" s="158" customFormat="1" ht="11.25" customHeight="1">
      <c r="A152" s="154"/>
      <c r="D152" s="154"/>
      <c r="G152" s="154"/>
      <c r="I152" s="157"/>
      <c r="J152" s="156"/>
      <c r="M152" s="154"/>
    </row>
    <row r="153" spans="1:13" s="158" customFormat="1" ht="11.25" customHeight="1">
      <c r="A153" s="154"/>
      <c r="D153" s="154"/>
      <c r="G153" s="154"/>
      <c r="I153" s="157"/>
      <c r="J153" s="156"/>
      <c r="M153" s="154"/>
    </row>
    <row r="154" spans="1:13" s="158" customFormat="1" ht="11.25" customHeight="1">
      <c r="A154" s="154"/>
      <c r="D154" s="154"/>
      <c r="G154" s="154"/>
      <c r="I154" s="157"/>
      <c r="J154" s="156"/>
      <c r="M154" s="154"/>
    </row>
    <row r="155" spans="1:13" s="158" customFormat="1" ht="11.25" customHeight="1">
      <c r="A155" s="154"/>
      <c r="D155" s="154"/>
      <c r="G155" s="154"/>
      <c r="I155" s="157"/>
      <c r="J155" s="156"/>
      <c r="M155" s="154"/>
    </row>
    <row r="156" spans="1:13" s="158" customFormat="1" ht="11.25" customHeight="1">
      <c r="A156" s="154"/>
      <c r="D156" s="154"/>
      <c r="G156" s="154"/>
      <c r="I156" s="157"/>
      <c r="J156" s="156"/>
      <c r="M156" s="154"/>
    </row>
    <row r="157" spans="1:13" s="158" customFormat="1" ht="11.25" customHeight="1">
      <c r="A157" s="154"/>
      <c r="D157" s="154"/>
      <c r="G157" s="154"/>
      <c r="I157" s="157"/>
      <c r="J157" s="156"/>
      <c r="M157" s="154"/>
    </row>
    <row r="158" spans="1:13" s="158" customFormat="1" ht="11.25" customHeight="1">
      <c r="A158" s="154"/>
      <c r="D158" s="154"/>
      <c r="G158" s="154"/>
      <c r="I158" s="157"/>
      <c r="J158" s="156"/>
      <c r="M158" s="154"/>
    </row>
    <row r="159" spans="1:13" s="158" customFormat="1" ht="11.25" customHeight="1">
      <c r="A159" s="154"/>
      <c r="D159" s="154"/>
      <c r="G159" s="154"/>
      <c r="I159" s="157"/>
      <c r="J159" s="156"/>
      <c r="M159" s="154"/>
    </row>
    <row r="160" spans="1:13" s="158" customFormat="1" ht="11.25" customHeight="1">
      <c r="A160" s="154"/>
      <c r="D160" s="154"/>
      <c r="G160" s="154"/>
      <c r="I160" s="157"/>
      <c r="J160" s="156"/>
      <c r="M160" s="154"/>
    </row>
    <row r="161" spans="1:13" s="158" customFormat="1" ht="11.25" customHeight="1">
      <c r="A161" s="154"/>
      <c r="D161" s="154"/>
      <c r="G161" s="154"/>
      <c r="I161" s="157"/>
      <c r="J161" s="156"/>
      <c r="M161" s="154"/>
    </row>
    <row r="162" spans="1:13" s="158" customFormat="1" ht="11.25" customHeight="1">
      <c r="A162" s="154"/>
      <c r="D162" s="154"/>
      <c r="G162" s="154"/>
      <c r="I162" s="157"/>
      <c r="J162" s="156"/>
      <c r="M162" s="154"/>
    </row>
    <row r="163" spans="1:13" s="158" customFormat="1" ht="11.25" customHeight="1">
      <c r="A163" s="154"/>
      <c r="D163" s="154"/>
      <c r="G163" s="154"/>
      <c r="I163" s="157"/>
      <c r="J163" s="156"/>
      <c r="M163" s="154"/>
    </row>
    <row r="164" spans="1:13" s="158" customFormat="1" ht="11.25" customHeight="1">
      <c r="A164" s="154"/>
      <c r="D164" s="154"/>
      <c r="G164" s="154"/>
      <c r="I164" s="157"/>
      <c r="J164" s="156"/>
      <c r="M164" s="154"/>
    </row>
    <row r="165" spans="1:13" s="158" customFormat="1" ht="11.25" customHeight="1">
      <c r="A165" s="154"/>
      <c r="D165" s="154"/>
      <c r="G165" s="154"/>
      <c r="I165" s="157"/>
      <c r="J165" s="156"/>
      <c r="M165" s="154"/>
    </row>
    <row r="166" spans="1:13" s="158" customFormat="1" ht="11.25" customHeight="1">
      <c r="A166" s="154"/>
      <c r="D166" s="154"/>
      <c r="G166" s="154"/>
      <c r="I166" s="157"/>
      <c r="J166" s="156"/>
      <c r="M166" s="154"/>
    </row>
    <row r="167" spans="1:13" s="158" customFormat="1" ht="11.25" customHeight="1">
      <c r="A167" s="154"/>
      <c r="D167" s="154"/>
      <c r="G167" s="154"/>
      <c r="I167" s="157"/>
      <c r="J167" s="156"/>
      <c r="M167" s="154"/>
    </row>
    <row r="168" spans="1:13" s="158" customFormat="1" ht="11.25" customHeight="1">
      <c r="A168" s="154"/>
      <c r="D168" s="154"/>
      <c r="G168" s="154"/>
      <c r="I168" s="157"/>
      <c r="J168" s="156"/>
      <c r="M168" s="154"/>
    </row>
    <row r="169" spans="1:13" s="158" customFormat="1" ht="11.25" customHeight="1">
      <c r="A169" s="154"/>
      <c r="D169" s="154"/>
      <c r="G169" s="154"/>
      <c r="I169" s="157"/>
      <c r="J169" s="156"/>
      <c r="M169" s="154"/>
    </row>
    <row r="170" spans="1:13" s="158" customFormat="1" ht="11.25" customHeight="1">
      <c r="A170" s="154"/>
      <c r="D170" s="154"/>
      <c r="G170" s="154"/>
      <c r="I170" s="157"/>
      <c r="J170" s="156"/>
      <c r="M170" s="154"/>
    </row>
    <row r="171" spans="1:13" s="158" customFormat="1" ht="11.25" customHeight="1">
      <c r="A171" s="154"/>
      <c r="D171" s="154"/>
      <c r="G171" s="154"/>
      <c r="I171" s="157"/>
      <c r="J171" s="156"/>
      <c r="M171" s="154"/>
    </row>
    <row r="172" spans="1:13" s="158" customFormat="1" ht="11.25" customHeight="1">
      <c r="A172" s="154"/>
      <c r="D172" s="154"/>
      <c r="G172" s="154"/>
      <c r="I172" s="157"/>
      <c r="J172" s="156"/>
      <c r="M172" s="154"/>
    </row>
    <row r="173" spans="1:13" s="158" customFormat="1" ht="11.25" customHeight="1">
      <c r="A173" s="154"/>
      <c r="D173" s="154"/>
      <c r="G173" s="154"/>
      <c r="I173" s="157"/>
      <c r="J173" s="156"/>
      <c r="M173" s="154"/>
    </row>
    <row r="174" spans="1:13" s="158" customFormat="1" ht="11.25" customHeight="1">
      <c r="A174" s="154"/>
      <c r="D174" s="154"/>
      <c r="G174" s="154"/>
      <c r="I174" s="157"/>
      <c r="J174" s="156"/>
      <c r="M174" s="154"/>
    </row>
    <row r="175" spans="1:13" s="158" customFormat="1" ht="11.25" customHeight="1">
      <c r="A175" s="154"/>
      <c r="D175" s="154"/>
      <c r="G175" s="154"/>
      <c r="I175" s="157"/>
      <c r="J175" s="156"/>
      <c r="M175" s="154"/>
    </row>
    <row r="176" spans="1:13" s="158" customFormat="1" ht="11.25" customHeight="1">
      <c r="A176" s="154"/>
      <c r="D176" s="154"/>
      <c r="G176" s="154"/>
      <c r="I176" s="157"/>
      <c r="J176" s="156"/>
      <c r="M176" s="154"/>
    </row>
    <row r="177" spans="1:13" s="158" customFormat="1" ht="11.25" customHeight="1">
      <c r="A177" s="154"/>
      <c r="D177" s="154"/>
      <c r="G177" s="154"/>
      <c r="I177" s="157"/>
      <c r="J177" s="156"/>
      <c r="M177" s="154"/>
    </row>
    <row r="178" spans="1:13" s="158" customFormat="1" ht="11.25" customHeight="1">
      <c r="A178" s="154"/>
      <c r="D178" s="154"/>
      <c r="G178" s="154"/>
      <c r="I178" s="157"/>
      <c r="J178" s="156"/>
      <c r="M178" s="154"/>
    </row>
    <row r="179" spans="1:13" s="158" customFormat="1" ht="11.25" customHeight="1">
      <c r="A179" s="154"/>
      <c r="D179" s="154"/>
      <c r="G179" s="154"/>
      <c r="I179" s="157"/>
      <c r="J179" s="156"/>
      <c r="M179" s="154"/>
    </row>
    <row r="180" spans="1:13" s="158" customFormat="1" ht="11.25" customHeight="1">
      <c r="A180" s="154"/>
      <c r="D180" s="154"/>
      <c r="G180" s="154"/>
      <c r="I180" s="157"/>
      <c r="J180" s="156"/>
      <c r="M180" s="154"/>
    </row>
    <row r="181" spans="1:13" s="158" customFormat="1" ht="11.25" customHeight="1">
      <c r="A181" s="154"/>
      <c r="D181" s="154"/>
      <c r="G181" s="154"/>
      <c r="I181" s="157"/>
      <c r="J181" s="156"/>
      <c r="M181" s="154"/>
    </row>
    <row r="182" spans="1:13" s="158" customFormat="1" ht="11.25" customHeight="1">
      <c r="A182" s="154"/>
      <c r="D182" s="154"/>
      <c r="G182" s="154"/>
      <c r="I182" s="157"/>
      <c r="J182" s="156"/>
      <c r="M182" s="154"/>
    </row>
    <row r="183" spans="1:13" s="158" customFormat="1" ht="11.25" customHeight="1">
      <c r="A183" s="154"/>
      <c r="D183" s="154"/>
      <c r="G183" s="154"/>
      <c r="I183" s="157"/>
      <c r="J183" s="156"/>
      <c r="M183" s="154"/>
    </row>
    <row r="184" spans="1:13" s="158" customFormat="1" ht="11.25" customHeight="1">
      <c r="A184" s="154"/>
      <c r="D184" s="154"/>
      <c r="G184" s="154"/>
      <c r="I184" s="157"/>
      <c r="J184" s="156"/>
      <c r="M184" s="154"/>
    </row>
    <row r="185" spans="1:13" s="158" customFormat="1" ht="11.25" customHeight="1">
      <c r="A185" s="154"/>
      <c r="D185" s="154"/>
      <c r="G185" s="154"/>
      <c r="I185" s="157"/>
      <c r="J185" s="156"/>
      <c r="M185" s="154"/>
    </row>
    <row r="186" spans="1:13" s="158" customFormat="1" ht="11.25" customHeight="1">
      <c r="A186" s="154"/>
      <c r="D186" s="154"/>
      <c r="G186" s="154"/>
      <c r="I186" s="157"/>
      <c r="J186" s="156"/>
      <c r="M186" s="154"/>
    </row>
    <row r="187" spans="1:13" s="158" customFormat="1" ht="11.25" customHeight="1">
      <c r="A187" s="154"/>
      <c r="D187" s="154"/>
      <c r="G187" s="154"/>
      <c r="I187" s="157"/>
      <c r="J187" s="156"/>
      <c r="M187" s="154"/>
    </row>
    <row r="188" spans="1:13" s="158" customFormat="1" ht="11.25" customHeight="1">
      <c r="A188" s="154"/>
      <c r="D188" s="154"/>
      <c r="G188" s="154"/>
      <c r="I188" s="157"/>
      <c r="J188" s="156"/>
      <c r="M188" s="154"/>
    </row>
    <row r="189" spans="1:13" s="158" customFormat="1" ht="11.25" customHeight="1">
      <c r="A189" s="154"/>
      <c r="D189" s="154"/>
      <c r="G189" s="154"/>
      <c r="I189" s="157"/>
      <c r="J189" s="156"/>
      <c r="M189" s="154"/>
    </row>
    <row r="190" spans="1:13" s="158" customFormat="1" ht="11.25" customHeight="1">
      <c r="A190" s="154"/>
      <c r="D190" s="154"/>
      <c r="G190" s="154"/>
      <c r="I190" s="157"/>
      <c r="J190" s="156"/>
      <c r="M190" s="154"/>
    </row>
    <row r="191" spans="1:13" s="158" customFormat="1" ht="11.25" customHeight="1">
      <c r="A191" s="154"/>
      <c r="D191" s="154"/>
      <c r="G191" s="154"/>
      <c r="I191" s="157"/>
      <c r="J191" s="156"/>
      <c r="M191" s="154"/>
    </row>
    <row r="192" spans="1:13" s="158" customFormat="1" ht="11.25" customHeight="1">
      <c r="A192" s="154"/>
      <c r="D192" s="154"/>
      <c r="G192" s="154"/>
      <c r="I192" s="157"/>
      <c r="J192" s="156"/>
      <c r="M192" s="154"/>
    </row>
    <row r="193" spans="1:13" s="158" customFormat="1" ht="11.25" customHeight="1">
      <c r="A193" s="154"/>
      <c r="D193" s="154"/>
      <c r="G193" s="154"/>
      <c r="I193" s="157"/>
      <c r="J193" s="156"/>
      <c r="M193" s="154"/>
    </row>
    <row r="194" spans="1:13" s="158" customFormat="1" ht="11.25" customHeight="1">
      <c r="A194" s="154"/>
      <c r="D194" s="154"/>
      <c r="G194" s="154"/>
      <c r="I194" s="157"/>
      <c r="J194" s="156"/>
      <c r="M194" s="154"/>
    </row>
    <row r="195" spans="1:13" s="158" customFormat="1" ht="11.25" customHeight="1">
      <c r="A195" s="154"/>
      <c r="D195" s="154"/>
      <c r="G195" s="154"/>
      <c r="I195" s="157"/>
      <c r="J195" s="156"/>
      <c r="M195" s="154"/>
    </row>
    <row r="196" spans="1:13" s="158" customFormat="1" ht="11.25" customHeight="1">
      <c r="A196" s="154"/>
      <c r="D196" s="154"/>
      <c r="G196" s="154"/>
      <c r="I196" s="157"/>
      <c r="J196" s="156"/>
      <c r="M196" s="154"/>
    </row>
    <row r="197" spans="1:13" s="158" customFormat="1" ht="11.25" customHeight="1">
      <c r="A197" s="154"/>
      <c r="D197" s="154"/>
      <c r="G197" s="154"/>
      <c r="I197" s="157"/>
      <c r="J197" s="156"/>
      <c r="M197" s="154"/>
    </row>
    <row r="198" spans="1:13" s="158" customFormat="1" ht="11.25" customHeight="1">
      <c r="A198" s="154"/>
      <c r="D198" s="154"/>
      <c r="G198" s="154"/>
      <c r="I198" s="157"/>
      <c r="J198" s="156"/>
      <c r="M198" s="154"/>
    </row>
    <row r="199" spans="1:13" s="158" customFormat="1" ht="11.25" customHeight="1">
      <c r="A199" s="154"/>
      <c r="D199" s="154"/>
      <c r="G199" s="154"/>
      <c r="I199" s="157"/>
      <c r="J199" s="156"/>
      <c r="M199" s="154"/>
    </row>
    <row r="200" spans="1:13" s="158" customFormat="1" ht="11.25" customHeight="1">
      <c r="A200" s="154"/>
      <c r="D200" s="154"/>
      <c r="G200" s="154"/>
      <c r="I200" s="157"/>
      <c r="J200" s="156"/>
      <c r="M200" s="154"/>
    </row>
    <row r="201" spans="1:13" s="158" customFormat="1" ht="11.25" customHeight="1">
      <c r="A201" s="154"/>
      <c r="D201" s="154"/>
      <c r="G201" s="154"/>
      <c r="I201" s="157"/>
      <c r="J201" s="156"/>
      <c r="M201" s="154"/>
    </row>
    <row r="202" spans="1:13" s="158" customFormat="1" ht="11.25" customHeight="1">
      <c r="A202" s="154"/>
      <c r="D202" s="154"/>
      <c r="G202" s="154"/>
      <c r="I202" s="157"/>
      <c r="J202" s="156"/>
      <c r="M202" s="154"/>
    </row>
    <row r="203" spans="1:13" s="158" customFormat="1" ht="11.25" customHeight="1">
      <c r="A203" s="154"/>
      <c r="D203" s="154"/>
      <c r="G203" s="154"/>
      <c r="I203" s="157"/>
      <c r="J203" s="156"/>
      <c r="M203" s="154"/>
    </row>
    <row r="204" spans="1:13" s="158" customFormat="1" ht="11.25" customHeight="1">
      <c r="A204" s="154"/>
      <c r="D204" s="154"/>
      <c r="G204" s="154"/>
      <c r="I204" s="157"/>
      <c r="J204" s="156"/>
      <c r="M204" s="154"/>
    </row>
    <row r="205" spans="1:13" s="158" customFormat="1" ht="11.25" customHeight="1">
      <c r="A205" s="154"/>
      <c r="D205" s="154"/>
      <c r="G205" s="154"/>
      <c r="I205" s="157"/>
      <c r="J205" s="156"/>
      <c r="M205" s="154"/>
    </row>
    <row r="206" spans="1:13" s="158" customFormat="1" ht="11.25" customHeight="1">
      <c r="A206" s="154"/>
      <c r="D206" s="154"/>
      <c r="G206" s="154"/>
      <c r="I206" s="157"/>
      <c r="J206" s="156"/>
      <c r="M206" s="154"/>
    </row>
    <row r="207" spans="1:13" s="158" customFormat="1" ht="11.25" customHeight="1">
      <c r="A207" s="154"/>
      <c r="D207" s="154"/>
      <c r="G207" s="154"/>
      <c r="I207" s="157"/>
      <c r="J207" s="156"/>
      <c r="M207" s="154"/>
    </row>
    <row r="208" spans="1:13" s="158" customFormat="1" ht="11.25" customHeight="1">
      <c r="A208" s="154"/>
      <c r="D208" s="154"/>
      <c r="G208" s="154"/>
      <c r="I208" s="157"/>
      <c r="J208" s="156"/>
      <c r="M208" s="154"/>
    </row>
    <row r="209" spans="1:13" s="158" customFormat="1" ht="11.25" customHeight="1">
      <c r="A209" s="154"/>
      <c r="D209" s="154"/>
      <c r="G209" s="154"/>
      <c r="I209" s="157"/>
      <c r="J209" s="156"/>
      <c r="M209" s="154"/>
    </row>
    <row r="210" spans="1:13" s="158" customFormat="1" ht="11.25" customHeight="1">
      <c r="A210" s="154"/>
      <c r="D210" s="154"/>
      <c r="G210" s="154"/>
      <c r="I210" s="157"/>
      <c r="J210" s="156"/>
      <c r="M210" s="154"/>
    </row>
    <row r="211" spans="1:13" s="158" customFormat="1" ht="11.25" customHeight="1">
      <c r="A211" s="154"/>
      <c r="D211" s="154"/>
      <c r="G211" s="154"/>
      <c r="I211" s="157"/>
      <c r="J211" s="156"/>
      <c r="M211" s="154"/>
    </row>
    <row r="212" spans="1:13" s="158" customFormat="1" ht="11.25" customHeight="1">
      <c r="A212" s="154"/>
      <c r="D212" s="154"/>
      <c r="G212" s="154"/>
      <c r="I212" s="157"/>
      <c r="J212" s="156"/>
      <c r="M212" s="154"/>
    </row>
    <row r="213" spans="1:13" s="158" customFormat="1" ht="11.25" customHeight="1">
      <c r="A213" s="154"/>
      <c r="D213" s="154"/>
      <c r="G213" s="154"/>
      <c r="I213" s="157"/>
      <c r="J213" s="156"/>
      <c r="M213" s="154"/>
    </row>
    <row r="214" spans="1:13" s="158" customFormat="1" ht="11.25" customHeight="1">
      <c r="A214" s="154"/>
      <c r="D214" s="154"/>
      <c r="G214" s="154"/>
      <c r="I214" s="157"/>
      <c r="J214" s="156"/>
      <c r="M214" s="154"/>
    </row>
    <row r="215" spans="1:13" s="158" customFormat="1" ht="11.25" customHeight="1">
      <c r="A215" s="154"/>
      <c r="D215" s="154"/>
      <c r="G215" s="154"/>
      <c r="I215" s="157"/>
      <c r="J215" s="156"/>
      <c r="M215" s="154"/>
    </row>
    <row r="216" spans="1:13" s="158" customFormat="1" ht="11.25" customHeight="1">
      <c r="A216" s="154"/>
      <c r="D216" s="154"/>
      <c r="G216" s="154"/>
      <c r="I216" s="157"/>
      <c r="J216" s="156"/>
      <c r="M216" s="154"/>
    </row>
    <row r="217" spans="1:13" s="158" customFormat="1" ht="11.25" customHeight="1">
      <c r="A217" s="154"/>
      <c r="D217" s="154"/>
      <c r="G217" s="154"/>
      <c r="I217" s="157"/>
      <c r="J217" s="156"/>
      <c r="M217" s="154"/>
    </row>
    <row r="218" spans="1:13" s="158" customFormat="1" ht="11.25" customHeight="1">
      <c r="A218" s="154"/>
      <c r="D218" s="154"/>
      <c r="G218" s="154"/>
      <c r="I218" s="157"/>
      <c r="J218" s="156"/>
      <c r="M218" s="154"/>
    </row>
    <row r="219" spans="1:13" s="158" customFormat="1" ht="11.25" customHeight="1">
      <c r="A219" s="154"/>
      <c r="D219" s="154"/>
      <c r="G219" s="154"/>
      <c r="I219" s="157"/>
      <c r="J219" s="156"/>
      <c r="M219" s="154"/>
    </row>
    <row r="220" spans="1:13" s="158" customFormat="1" ht="11.25" customHeight="1">
      <c r="A220" s="154"/>
      <c r="D220" s="154"/>
      <c r="G220" s="154"/>
      <c r="I220" s="157"/>
      <c r="J220" s="156"/>
      <c r="M220" s="154"/>
    </row>
    <row r="221" spans="1:13" s="158" customFormat="1" ht="11.25" customHeight="1">
      <c r="A221" s="154"/>
      <c r="D221" s="154"/>
      <c r="G221" s="154"/>
      <c r="I221" s="157"/>
      <c r="J221" s="156"/>
      <c r="M221" s="154"/>
    </row>
    <row r="222" spans="1:13" s="158" customFormat="1" ht="11.25" customHeight="1">
      <c r="A222" s="154"/>
      <c r="D222" s="154"/>
      <c r="G222" s="154"/>
      <c r="I222" s="157"/>
      <c r="J222" s="156"/>
      <c r="M222" s="154"/>
    </row>
    <row r="223" spans="1:13" s="158" customFormat="1" ht="11.25" customHeight="1">
      <c r="A223" s="154"/>
      <c r="D223" s="154"/>
      <c r="G223" s="154"/>
      <c r="I223" s="157"/>
      <c r="J223" s="156"/>
      <c r="M223" s="154"/>
    </row>
    <row r="224" spans="1:13" s="158" customFormat="1" ht="11.25" customHeight="1">
      <c r="A224" s="154"/>
      <c r="D224" s="154"/>
      <c r="G224" s="154"/>
      <c r="I224" s="157"/>
      <c r="J224" s="156"/>
      <c r="M224" s="154"/>
    </row>
    <row r="225" spans="1:13" s="158" customFormat="1" ht="11.25" customHeight="1">
      <c r="A225" s="154"/>
      <c r="D225" s="154"/>
      <c r="G225" s="154"/>
      <c r="I225" s="157"/>
      <c r="J225" s="156"/>
      <c r="M225" s="154"/>
    </row>
    <row r="226" spans="1:13" s="158" customFormat="1" ht="11.25" customHeight="1">
      <c r="A226" s="154"/>
      <c r="D226" s="154"/>
      <c r="G226" s="154"/>
      <c r="I226" s="157"/>
      <c r="J226" s="156"/>
      <c r="M226" s="154"/>
    </row>
    <row r="227" spans="1:13" s="158" customFormat="1" ht="11.25" customHeight="1">
      <c r="A227" s="154"/>
      <c r="D227" s="154"/>
      <c r="G227" s="154"/>
      <c r="I227" s="157"/>
      <c r="J227" s="156"/>
      <c r="M227" s="154"/>
    </row>
    <row r="228" spans="1:13" s="158" customFormat="1" ht="11.25" customHeight="1">
      <c r="A228" s="154"/>
      <c r="D228" s="154"/>
      <c r="G228" s="154"/>
      <c r="I228" s="157"/>
      <c r="J228" s="156"/>
      <c r="M228" s="154"/>
    </row>
    <row r="229" spans="1:13" s="158" customFormat="1" ht="11.25" customHeight="1">
      <c r="A229" s="154"/>
      <c r="D229" s="154"/>
      <c r="G229" s="154"/>
      <c r="I229" s="157"/>
      <c r="J229" s="156"/>
      <c r="M229" s="154"/>
    </row>
    <row r="230" spans="1:13" s="158" customFormat="1" ht="11.25" customHeight="1">
      <c r="A230" s="154"/>
      <c r="D230" s="154"/>
      <c r="G230" s="154"/>
      <c r="I230" s="157"/>
      <c r="J230" s="156"/>
      <c r="M230" s="154"/>
    </row>
    <row r="231" spans="1:13" s="158" customFormat="1" ht="11.25" customHeight="1">
      <c r="A231" s="154"/>
      <c r="D231" s="154"/>
      <c r="G231" s="154"/>
      <c r="I231" s="157"/>
      <c r="J231" s="156"/>
      <c r="M231" s="154"/>
    </row>
    <row r="232" spans="1:13" s="158" customFormat="1" ht="11.25" customHeight="1">
      <c r="A232" s="154"/>
      <c r="D232" s="154"/>
      <c r="G232" s="154"/>
      <c r="I232" s="157"/>
      <c r="J232" s="156"/>
      <c r="M232" s="154"/>
    </row>
    <row r="233" spans="1:13" s="158" customFormat="1" ht="11.25" customHeight="1">
      <c r="A233" s="154"/>
      <c r="D233" s="154"/>
      <c r="G233" s="154"/>
      <c r="I233" s="157"/>
      <c r="J233" s="156"/>
      <c r="M233" s="154"/>
    </row>
    <row r="234" spans="1:13" s="158" customFormat="1" ht="11.25" customHeight="1">
      <c r="A234" s="154"/>
      <c r="D234" s="154"/>
      <c r="G234" s="154"/>
      <c r="I234" s="157"/>
      <c r="J234" s="156"/>
      <c r="M234" s="154"/>
    </row>
    <row r="235" spans="1:13" s="158" customFormat="1" ht="11.25" customHeight="1">
      <c r="A235" s="154"/>
      <c r="D235" s="154"/>
      <c r="G235" s="154"/>
      <c r="I235" s="157"/>
      <c r="J235" s="156"/>
      <c r="M235" s="154"/>
    </row>
    <row r="236" spans="1:13" s="158" customFormat="1" ht="11.25" customHeight="1">
      <c r="A236" s="154"/>
      <c r="D236" s="154"/>
      <c r="G236" s="154"/>
      <c r="I236" s="157"/>
      <c r="J236" s="156"/>
      <c r="M236" s="154"/>
    </row>
    <row r="237" spans="1:13" s="158" customFormat="1" ht="11.25" customHeight="1">
      <c r="A237" s="154"/>
      <c r="D237" s="154"/>
      <c r="G237" s="154"/>
      <c r="I237" s="157"/>
      <c r="J237" s="156"/>
      <c r="M237" s="154"/>
    </row>
    <row r="238" spans="1:13" s="158" customFormat="1" ht="11.25" customHeight="1">
      <c r="A238" s="154"/>
      <c r="D238" s="154"/>
      <c r="G238" s="154"/>
      <c r="I238" s="157"/>
      <c r="J238" s="156"/>
      <c r="M238" s="154"/>
    </row>
    <row r="239" spans="1:13" s="158" customFormat="1" ht="11.25" customHeight="1">
      <c r="A239" s="154"/>
      <c r="D239" s="154"/>
      <c r="G239" s="154"/>
      <c r="I239" s="157"/>
      <c r="J239" s="156"/>
      <c r="M239" s="154"/>
    </row>
    <row r="240" spans="1:13" s="158" customFormat="1" ht="11.25" customHeight="1">
      <c r="A240" s="154"/>
      <c r="D240" s="154"/>
      <c r="G240" s="154"/>
      <c r="I240" s="157"/>
      <c r="J240" s="156"/>
      <c r="M240" s="154"/>
    </row>
    <row r="241" spans="1:13" s="158" customFormat="1" ht="11.25" customHeight="1">
      <c r="A241" s="154"/>
      <c r="D241" s="154"/>
      <c r="G241" s="154"/>
      <c r="I241" s="157"/>
      <c r="J241" s="156"/>
      <c r="M241" s="154"/>
    </row>
    <row r="242" spans="1:13" s="158" customFormat="1" ht="11.25" customHeight="1">
      <c r="A242" s="154"/>
      <c r="D242" s="154"/>
      <c r="G242" s="154"/>
      <c r="I242" s="157"/>
      <c r="J242" s="156"/>
      <c r="M242" s="154"/>
    </row>
    <row r="243" spans="1:13" s="158" customFormat="1" ht="11.25" customHeight="1">
      <c r="A243" s="154"/>
      <c r="D243" s="154"/>
      <c r="G243" s="154"/>
      <c r="I243" s="157"/>
      <c r="J243" s="156"/>
      <c r="M243" s="154"/>
    </row>
    <row r="244" spans="1:13" s="158" customFormat="1" ht="11.25" customHeight="1">
      <c r="A244" s="154"/>
      <c r="D244" s="154"/>
      <c r="G244" s="154"/>
      <c r="I244" s="157"/>
      <c r="J244" s="156"/>
      <c r="M244" s="154"/>
    </row>
    <row r="245" spans="1:13" s="158" customFormat="1" ht="11.25" customHeight="1">
      <c r="A245" s="154"/>
      <c r="D245" s="154"/>
      <c r="G245" s="154"/>
      <c r="I245" s="157"/>
      <c r="J245" s="156"/>
      <c r="M245" s="154"/>
    </row>
    <row r="246" spans="1:13" s="158" customFormat="1" ht="11.25" customHeight="1">
      <c r="A246" s="154"/>
      <c r="D246" s="154"/>
      <c r="G246" s="154"/>
      <c r="I246" s="157"/>
      <c r="J246" s="156"/>
      <c r="M246" s="154"/>
    </row>
    <row r="247" spans="1:13" s="158" customFormat="1" ht="11.25" customHeight="1">
      <c r="A247" s="154"/>
      <c r="D247" s="154"/>
      <c r="G247" s="154"/>
      <c r="I247" s="157"/>
      <c r="J247" s="156"/>
      <c r="M247" s="154"/>
    </row>
    <row r="248" spans="1:13" s="158" customFormat="1" ht="11.25" customHeight="1">
      <c r="A248" s="154"/>
      <c r="D248" s="154"/>
      <c r="G248" s="154"/>
      <c r="I248" s="157"/>
      <c r="J248" s="156"/>
      <c r="M248" s="154"/>
    </row>
    <row r="249" spans="1:13" s="158" customFormat="1" ht="11.25" customHeight="1">
      <c r="A249" s="154"/>
      <c r="D249" s="154"/>
      <c r="G249" s="154"/>
      <c r="I249" s="157"/>
      <c r="J249" s="156"/>
      <c r="M249" s="154"/>
    </row>
    <row r="250" spans="1:13" s="158" customFormat="1" ht="11.25" customHeight="1">
      <c r="A250" s="154"/>
      <c r="D250" s="154"/>
      <c r="G250" s="154"/>
      <c r="I250" s="157"/>
      <c r="J250" s="156"/>
      <c r="M250" s="154"/>
    </row>
    <row r="251" spans="1:13" s="158" customFormat="1" ht="11.25" customHeight="1">
      <c r="A251" s="154"/>
      <c r="D251" s="154"/>
      <c r="G251" s="154"/>
      <c r="I251" s="157"/>
      <c r="J251" s="156"/>
      <c r="M251" s="154"/>
    </row>
    <row r="252" spans="1:13" s="158" customFormat="1" ht="11.25" customHeight="1">
      <c r="A252" s="154"/>
      <c r="D252" s="154"/>
      <c r="G252" s="154"/>
      <c r="I252" s="157"/>
      <c r="J252" s="156"/>
      <c r="M252" s="154"/>
    </row>
    <row r="253" spans="1:13" s="158" customFormat="1" ht="11.25" customHeight="1">
      <c r="A253" s="154"/>
      <c r="D253" s="154"/>
      <c r="G253" s="154"/>
      <c r="I253" s="157"/>
      <c r="J253" s="156"/>
      <c r="M253" s="154"/>
    </row>
    <row r="254" spans="1:13" s="158" customFormat="1" ht="11.25" customHeight="1">
      <c r="A254" s="154"/>
      <c r="D254" s="154"/>
      <c r="G254" s="154"/>
      <c r="I254" s="157"/>
      <c r="J254" s="156"/>
      <c r="M254" s="154"/>
    </row>
    <row r="255" spans="1:13" s="158" customFormat="1" ht="11.25" customHeight="1">
      <c r="A255" s="154"/>
      <c r="D255" s="154"/>
      <c r="G255" s="154"/>
      <c r="I255" s="157"/>
      <c r="J255" s="156"/>
      <c r="M255" s="154"/>
    </row>
    <row r="256" spans="1:13" s="158" customFormat="1" ht="11.25" customHeight="1">
      <c r="A256" s="154"/>
      <c r="D256" s="154"/>
      <c r="G256" s="154"/>
      <c r="I256" s="157"/>
      <c r="J256" s="156"/>
      <c r="M256" s="154"/>
    </row>
    <row r="257" spans="1:13" s="158" customFormat="1" ht="11.25" customHeight="1">
      <c r="A257" s="154"/>
      <c r="D257" s="154"/>
      <c r="G257" s="154"/>
      <c r="I257" s="157"/>
      <c r="J257" s="156"/>
      <c r="M257" s="154"/>
    </row>
    <row r="258" spans="1:13" s="158" customFormat="1" ht="11.25" customHeight="1">
      <c r="A258" s="154"/>
      <c r="D258" s="154"/>
      <c r="G258" s="154"/>
      <c r="I258" s="157"/>
      <c r="J258" s="156"/>
      <c r="M258" s="154"/>
    </row>
    <row r="259" spans="1:13" s="158" customFormat="1" ht="11.25" customHeight="1">
      <c r="A259" s="154"/>
      <c r="D259" s="154"/>
      <c r="G259" s="154"/>
      <c r="I259" s="157"/>
      <c r="J259" s="156"/>
      <c r="M259" s="154"/>
    </row>
    <row r="260" spans="1:13" s="158" customFormat="1" ht="11.25" customHeight="1">
      <c r="A260" s="154"/>
      <c r="D260" s="154"/>
      <c r="G260" s="154"/>
      <c r="I260" s="157"/>
      <c r="J260" s="156"/>
      <c r="M260" s="154"/>
    </row>
    <row r="261" spans="1:13" s="158" customFormat="1" ht="11.25" customHeight="1">
      <c r="A261" s="154"/>
      <c r="D261" s="154"/>
      <c r="G261" s="154"/>
      <c r="I261" s="157"/>
      <c r="J261" s="156"/>
      <c r="M261" s="154"/>
    </row>
    <row r="262" spans="1:13" s="158" customFormat="1" ht="11.25" customHeight="1">
      <c r="A262" s="154"/>
      <c r="D262" s="154"/>
      <c r="G262" s="154"/>
      <c r="I262" s="157"/>
      <c r="J262" s="156"/>
      <c r="M262" s="154"/>
    </row>
    <row r="263" spans="1:13" s="158" customFormat="1" ht="11.25" customHeight="1">
      <c r="A263" s="154"/>
      <c r="D263" s="154"/>
      <c r="G263" s="154"/>
      <c r="I263" s="157"/>
      <c r="J263" s="156"/>
      <c r="M263" s="154"/>
    </row>
    <row r="264" spans="1:13" s="158" customFormat="1" ht="11.25" customHeight="1">
      <c r="A264" s="154"/>
      <c r="D264" s="154"/>
      <c r="G264" s="154"/>
      <c r="I264" s="157"/>
      <c r="J264" s="156"/>
      <c r="M264" s="154"/>
    </row>
    <row r="265" spans="1:13" s="158" customFormat="1" ht="11.25" customHeight="1">
      <c r="A265" s="154"/>
      <c r="D265" s="154"/>
      <c r="G265" s="154"/>
      <c r="I265" s="157"/>
      <c r="J265" s="156"/>
      <c r="M265" s="154"/>
    </row>
    <row r="266" spans="1:13" s="158" customFormat="1" ht="11.25" customHeight="1">
      <c r="A266" s="154"/>
      <c r="D266" s="154"/>
      <c r="G266" s="154"/>
      <c r="I266" s="157"/>
      <c r="J266" s="156"/>
      <c r="M266" s="154"/>
    </row>
    <row r="267" spans="1:13" s="158" customFormat="1" ht="11.25" customHeight="1">
      <c r="A267" s="154"/>
      <c r="D267" s="154"/>
      <c r="G267" s="154"/>
      <c r="I267" s="157"/>
      <c r="J267" s="156"/>
      <c r="M267" s="154"/>
    </row>
    <row r="268" spans="1:13" s="158" customFormat="1" ht="11.25" customHeight="1">
      <c r="A268" s="154"/>
      <c r="D268" s="154"/>
      <c r="G268" s="154"/>
      <c r="I268" s="157"/>
      <c r="J268" s="156"/>
      <c r="M268" s="154"/>
    </row>
    <row r="269" spans="1:13" s="158" customFormat="1" ht="11.25" customHeight="1">
      <c r="A269" s="154"/>
      <c r="D269" s="154"/>
      <c r="G269" s="154"/>
      <c r="I269" s="157"/>
      <c r="J269" s="156"/>
      <c r="M269" s="154"/>
    </row>
    <row r="270" spans="1:13" s="158" customFormat="1" ht="11.25" customHeight="1">
      <c r="A270" s="154"/>
      <c r="D270" s="154"/>
      <c r="G270" s="154"/>
      <c r="I270" s="157"/>
      <c r="J270" s="156"/>
      <c r="M270" s="154"/>
    </row>
    <row r="271" spans="1:13" s="158" customFormat="1" ht="11.25" customHeight="1">
      <c r="A271" s="154"/>
      <c r="D271" s="154"/>
      <c r="G271" s="154"/>
      <c r="I271" s="157"/>
      <c r="J271" s="156"/>
      <c r="M271" s="154"/>
    </row>
    <row r="272" spans="1:13" s="158" customFormat="1" ht="11.25" customHeight="1">
      <c r="A272" s="154"/>
      <c r="D272" s="154"/>
      <c r="G272" s="154"/>
      <c r="I272" s="157"/>
      <c r="J272" s="156"/>
      <c r="M272" s="154"/>
    </row>
    <row r="273" spans="1:32" s="158" customFormat="1" ht="11.25" customHeight="1">
      <c r="A273" s="154"/>
      <c r="D273" s="154"/>
      <c r="G273" s="154"/>
      <c r="I273" s="157"/>
      <c r="J273" s="156"/>
      <c r="M273" s="154"/>
    </row>
    <row r="274" spans="1:32" s="158" customFormat="1" ht="11.25" customHeight="1">
      <c r="A274" s="154"/>
      <c r="D274" s="154"/>
      <c r="G274" s="154"/>
      <c r="I274" s="157"/>
      <c r="J274" s="156"/>
      <c r="M274" s="154"/>
    </row>
    <row r="275" spans="1:32" s="158" customFormat="1" ht="11.25" customHeight="1">
      <c r="A275" s="154"/>
      <c r="D275" s="154"/>
      <c r="G275" s="154"/>
      <c r="I275" s="157"/>
      <c r="J275" s="156"/>
      <c r="M275" s="154"/>
    </row>
    <row r="276" spans="1:32" s="158" customFormat="1" ht="11.25" customHeight="1">
      <c r="A276" s="154"/>
      <c r="D276" s="154"/>
      <c r="G276" s="154"/>
      <c r="I276" s="157"/>
      <c r="J276" s="156"/>
      <c r="M276" s="154"/>
    </row>
    <row r="277" spans="1:32" s="158" customFormat="1" ht="11.25" customHeight="1">
      <c r="A277" s="154"/>
      <c r="D277" s="154"/>
      <c r="G277" s="154"/>
      <c r="I277" s="157"/>
      <c r="J277" s="156"/>
      <c r="M277" s="154"/>
    </row>
    <row r="278" spans="1:32" s="158" customFormat="1" ht="11.25" customHeight="1">
      <c r="A278" s="154"/>
      <c r="D278" s="154"/>
      <c r="G278" s="154"/>
      <c r="I278" s="157"/>
      <c r="J278" s="156"/>
      <c r="M278" s="154"/>
    </row>
    <row r="279" spans="1:32" s="158" customFormat="1" ht="11.25" customHeight="1">
      <c r="A279" s="154"/>
      <c r="D279" s="154"/>
      <c r="G279" s="154"/>
      <c r="I279" s="157"/>
      <c r="J279" s="156"/>
      <c r="M279" s="154"/>
    </row>
    <row r="280" spans="1:32" ht="11.25" customHeight="1">
      <c r="A280" s="154"/>
      <c r="B280" s="158"/>
      <c r="C280" s="158"/>
      <c r="D280" s="154"/>
      <c r="E280" s="158"/>
      <c r="F280" s="158"/>
      <c r="G280" s="154"/>
      <c r="H280" s="158"/>
      <c r="I280" s="157"/>
      <c r="J280" s="156"/>
      <c r="K280" s="158"/>
      <c r="L280" s="158"/>
      <c r="M280" s="154"/>
      <c r="N280" s="158"/>
      <c r="O280" s="158"/>
      <c r="P280" s="158"/>
      <c r="Q280" s="158"/>
      <c r="R280" s="158"/>
      <c r="S280" s="158"/>
      <c r="T280" s="158"/>
      <c r="U280" s="158"/>
      <c r="V280" s="158"/>
      <c r="W280" s="158"/>
      <c r="X280" s="158"/>
      <c r="Y280" s="158"/>
      <c r="Z280" s="158"/>
      <c r="AA280" s="158"/>
      <c r="AB280" s="158"/>
      <c r="AC280" s="158"/>
      <c r="AD280" s="158"/>
      <c r="AE280" s="158"/>
      <c r="AF280" s="158"/>
    </row>
    <row r="281" spans="1:32" ht="11.25" customHeight="1">
      <c r="A281" s="154"/>
      <c r="B281" s="158"/>
      <c r="C281" s="158"/>
      <c r="D281" s="154"/>
      <c r="E281" s="158"/>
      <c r="F281" s="158"/>
      <c r="G281" s="154"/>
      <c r="H281" s="158"/>
      <c r="I281" s="157"/>
      <c r="J281" s="156"/>
      <c r="K281" s="158"/>
      <c r="L281" s="158"/>
      <c r="M281" s="154"/>
      <c r="N281" s="158"/>
      <c r="O281" s="158"/>
      <c r="P281" s="158"/>
      <c r="Q281" s="158"/>
      <c r="R281" s="158"/>
      <c r="S281" s="158"/>
      <c r="T281" s="158"/>
      <c r="U281" s="158"/>
      <c r="V281" s="158"/>
      <c r="W281" s="158"/>
      <c r="X281" s="158"/>
      <c r="Y281" s="158"/>
      <c r="Z281" s="158"/>
      <c r="AA281" s="158"/>
      <c r="AB281" s="158"/>
      <c r="AC281" s="158"/>
      <c r="AD281" s="158"/>
      <c r="AE281" s="158"/>
      <c r="AF281" s="158"/>
    </row>
    <row r="282" spans="1:32" ht="11.25" customHeight="1">
      <c r="A282" s="154"/>
      <c r="B282" s="158"/>
      <c r="C282" s="158"/>
      <c r="D282" s="154"/>
      <c r="E282" s="158"/>
      <c r="F282" s="158"/>
      <c r="G282" s="154"/>
      <c r="H282" s="158"/>
      <c r="I282" s="157"/>
      <c r="J282" s="156"/>
      <c r="K282" s="158"/>
      <c r="L282" s="158"/>
      <c r="M282" s="154"/>
      <c r="N282" s="158"/>
      <c r="O282" s="158"/>
      <c r="P282" s="158"/>
      <c r="Q282" s="158"/>
      <c r="R282" s="158"/>
      <c r="S282" s="158"/>
      <c r="T282" s="158"/>
      <c r="U282" s="158"/>
      <c r="V282" s="158"/>
      <c r="W282" s="158"/>
      <c r="X282" s="158"/>
      <c r="Y282" s="158"/>
      <c r="Z282" s="158"/>
      <c r="AA282" s="158"/>
      <c r="AB282" s="158"/>
      <c r="AC282" s="158"/>
      <c r="AD282" s="158"/>
      <c r="AE282" s="158"/>
      <c r="AF282" s="158"/>
    </row>
    <row r="283" spans="1:32" ht="11.25" customHeight="1">
      <c r="A283" s="154"/>
      <c r="B283" s="158"/>
      <c r="C283" s="158"/>
      <c r="D283" s="154"/>
      <c r="E283" s="158"/>
      <c r="F283" s="158"/>
      <c r="G283" s="154"/>
      <c r="H283" s="158"/>
      <c r="I283" s="157"/>
      <c r="J283" s="156"/>
      <c r="K283" s="158"/>
      <c r="L283" s="158"/>
      <c r="M283" s="154"/>
      <c r="N283" s="158"/>
      <c r="O283" s="158"/>
      <c r="P283" s="158"/>
      <c r="Q283" s="158"/>
      <c r="R283" s="158"/>
      <c r="S283" s="158"/>
      <c r="T283" s="158"/>
      <c r="U283" s="158"/>
      <c r="V283" s="158"/>
      <c r="W283" s="158"/>
      <c r="X283" s="158"/>
      <c r="Y283" s="158"/>
      <c r="Z283" s="158"/>
      <c r="AA283" s="158"/>
      <c r="AB283" s="158"/>
      <c r="AC283" s="158"/>
      <c r="AD283" s="158"/>
      <c r="AE283" s="158"/>
      <c r="AF283" s="158"/>
    </row>
    <row r="284" spans="1:32" ht="11.25" customHeight="1">
      <c r="Q284" s="158"/>
      <c r="R284" s="158"/>
      <c r="S284" s="158"/>
      <c r="T284" s="158"/>
      <c r="U284" s="158"/>
      <c r="V284" s="158"/>
      <c r="W284" s="158"/>
      <c r="X284" s="158"/>
      <c r="Y284" s="158"/>
      <c r="Z284" s="158"/>
      <c r="AA284" s="158"/>
      <c r="AB284" s="158"/>
      <c r="AC284" s="158"/>
      <c r="AD284" s="158"/>
      <c r="AE284" s="158"/>
      <c r="AF284" s="158"/>
    </row>
    <row r="285" spans="1:32" ht="11.25" customHeight="1">
      <c r="Q285" s="158"/>
      <c r="R285" s="158"/>
      <c r="S285" s="158"/>
      <c r="T285" s="158"/>
      <c r="U285" s="158"/>
      <c r="V285" s="158"/>
      <c r="W285" s="158"/>
      <c r="X285" s="158"/>
      <c r="Y285" s="158"/>
      <c r="Z285" s="158"/>
      <c r="AA285" s="158"/>
      <c r="AB285" s="158"/>
      <c r="AC285" s="158"/>
      <c r="AD285" s="158"/>
      <c r="AE285" s="158"/>
      <c r="AF285" s="158"/>
    </row>
    <row r="286" spans="1:32" ht="11.25" customHeight="1">
      <c r="Q286" s="158"/>
      <c r="R286" s="158"/>
      <c r="S286" s="158"/>
      <c r="T286" s="158"/>
      <c r="U286" s="158"/>
      <c r="V286" s="158"/>
      <c r="W286" s="158"/>
      <c r="X286" s="158"/>
      <c r="Y286" s="158"/>
      <c r="Z286" s="158"/>
      <c r="AA286" s="158"/>
      <c r="AB286" s="158"/>
      <c r="AC286" s="158"/>
      <c r="AD286" s="158"/>
      <c r="AE286" s="158"/>
      <c r="AF286" s="158"/>
    </row>
    <row r="287" spans="1:32" ht="11.25" customHeight="1">
      <c r="Q287" s="158"/>
      <c r="R287" s="158"/>
      <c r="S287" s="158"/>
      <c r="T287" s="158"/>
      <c r="U287" s="158"/>
      <c r="V287" s="158"/>
      <c r="W287" s="158"/>
      <c r="X287" s="158"/>
      <c r="Y287" s="158"/>
      <c r="Z287" s="158"/>
      <c r="AA287" s="158"/>
      <c r="AB287" s="158"/>
      <c r="AC287" s="158"/>
      <c r="AD287" s="158"/>
      <c r="AE287" s="158"/>
      <c r="AF287" s="158"/>
    </row>
    <row r="288" spans="1:32" ht="11.25" customHeight="1">
      <c r="Q288" s="158"/>
      <c r="R288" s="158"/>
      <c r="S288" s="158"/>
      <c r="T288" s="158"/>
      <c r="U288" s="158"/>
      <c r="V288" s="158"/>
      <c r="W288" s="158"/>
      <c r="X288" s="158"/>
      <c r="Y288" s="158"/>
      <c r="Z288" s="158"/>
      <c r="AA288" s="158"/>
      <c r="AB288" s="158"/>
      <c r="AC288" s="158"/>
      <c r="AD288" s="158"/>
      <c r="AE288" s="158"/>
      <c r="AF288" s="158"/>
    </row>
    <row r="289" spans="17:32" ht="11.25" customHeight="1">
      <c r="Q289" s="158"/>
      <c r="R289" s="158"/>
      <c r="S289" s="158"/>
      <c r="T289" s="158"/>
      <c r="U289" s="158"/>
      <c r="V289" s="158"/>
      <c r="W289" s="158"/>
      <c r="X289" s="158"/>
      <c r="Y289" s="158"/>
      <c r="Z289" s="158"/>
      <c r="AA289" s="158"/>
      <c r="AB289" s="158"/>
      <c r="AC289" s="158"/>
      <c r="AD289" s="158"/>
      <c r="AE289" s="158"/>
      <c r="AF289" s="158"/>
    </row>
    <row r="290" spans="17:32" ht="11.25" customHeight="1">
      <c r="Q290" s="158"/>
      <c r="R290" s="158"/>
      <c r="S290" s="158"/>
      <c r="T290" s="158"/>
      <c r="U290" s="158"/>
      <c r="V290" s="158"/>
      <c r="W290" s="158"/>
      <c r="X290" s="158"/>
      <c r="Y290" s="158"/>
      <c r="Z290" s="158"/>
      <c r="AA290" s="158"/>
      <c r="AB290" s="158"/>
      <c r="AC290" s="158"/>
      <c r="AD290" s="158"/>
      <c r="AE290" s="158"/>
      <c r="AF290" s="158"/>
    </row>
    <row r="291" spans="17:32" ht="11.25" customHeight="1">
      <c r="Q291" s="158"/>
      <c r="R291" s="158"/>
      <c r="S291" s="158"/>
      <c r="T291" s="158"/>
      <c r="U291" s="158"/>
      <c r="V291" s="158"/>
      <c r="W291" s="158"/>
      <c r="X291" s="158"/>
      <c r="Y291" s="158"/>
      <c r="Z291" s="158"/>
      <c r="AA291" s="158"/>
      <c r="AB291" s="158"/>
      <c r="AC291" s="158"/>
      <c r="AD291" s="158"/>
      <c r="AE291" s="158"/>
      <c r="AF291" s="158"/>
    </row>
    <row r="292" spans="17:32" ht="11.25" customHeight="1">
      <c r="Q292" s="158"/>
      <c r="R292" s="158"/>
      <c r="S292" s="158"/>
      <c r="T292" s="158"/>
      <c r="U292" s="158"/>
      <c r="V292" s="158"/>
      <c r="W292" s="158"/>
      <c r="X292" s="158"/>
      <c r="Y292" s="158"/>
      <c r="Z292" s="158"/>
      <c r="AA292" s="158"/>
      <c r="AB292" s="158"/>
      <c r="AC292" s="158"/>
      <c r="AD292" s="158"/>
      <c r="AE292" s="158"/>
      <c r="AF292" s="158"/>
    </row>
    <row r="293" spans="17:32" ht="11.25" customHeight="1">
      <c r="Q293" s="158"/>
      <c r="R293" s="158"/>
      <c r="S293" s="158"/>
      <c r="T293" s="158"/>
      <c r="U293" s="158"/>
      <c r="V293" s="158"/>
      <c r="W293" s="158"/>
      <c r="X293" s="158"/>
      <c r="Y293" s="158"/>
      <c r="Z293" s="158"/>
      <c r="AA293" s="158"/>
      <c r="AB293" s="158"/>
      <c r="AC293" s="158"/>
      <c r="AD293" s="158"/>
      <c r="AE293" s="158"/>
      <c r="AF293" s="158"/>
    </row>
    <row r="294" spans="17:32" ht="11.25" customHeight="1">
      <c r="Q294" s="158"/>
      <c r="R294" s="158"/>
      <c r="S294" s="158"/>
      <c r="T294" s="158"/>
      <c r="U294" s="158"/>
      <c r="V294" s="158"/>
      <c r="W294" s="158"/>
      <c r="X294" s="158"/>
      <c r="Y294" s="158"/>
      <c r="Z294" s="158"/>
      <c r="AA294" s="158"/>
      <c r="AB294" s="158"/>
      <c r="AC294" s="158"/>
      <c r="AD294" s="158"/>
      <c r="AE294" s="158"/>
      <c r="AF294" s="158"/>
    </row>
    <row r="295" spans="17:32" ht="11.25" customHeight="1">
      <c r="Q295" s="158"/>
      <c r="R295" s="158"/>
      <c r="S295" s="158"/>
      <c r="T295" s="158"/>
      <c r="U295" s="158"/>
      <c r="V295" s="158"/>
      <c r="W295" s="158"/>
      <c r="X295" s="158"/>
      <c r="Y295" s="158"/>
      <c r="Z295" s="158"/>
      <c r="AA295" s="158"/>
      <c r="AB295" s="158"/>
      <c r="AC295" s="158"/>
      <c r="AD295" s="158"/>
      <c r="AE295" s="158"/>
      <c r="AF295" s="158"/>
    </row>
    <row r="296" spans="17:32" ht="11.25" customHeight="1">
      <c r="Q296" s="158"/>
      <c r="R296" s="158"/>
      <c r="S296" s="158"/>
      <c r="T296" s="158"/>
      <c r="U296" s="158"/>
      <c r="V296" s="158"/>
      <c r="W296" s="158"/>
      <c r="X296" s="158"/>
      <c r="Y296" s="158"/>
      <c r="Z296" s="158"/>
      <c r="AA296" s="158"/>
      <c r="AB296" s="158"/>
      <c r="AC296" s="158"/>
      <c r="AD296" s="158"/>
      <c r="AE296" s="158"/>
      <c r="AF296" s="158"/>
    </row>
    <row r="297" spans="17:32" ht="11.25" customHeight="1">
      <c r="Q297" s="158"/>
      <c r="R297" s="158"/>
      <c r="S297" s="158"/>
      <c r="T297" s="158"/>
      <c r="U297" s="158"/>
      <c r="V297" s="158"/>
      <c r="W297" s="158"/>
      <c r="X297" s="158"/>
      <c r="Y297" s="158"/>
      <c r="Z297" s="158"/>
      <c r="AA297" s="158"/>
      <c r="AB297" s="158"/>
      <c r="AC297" s="158"/>
      <c r="AD297" s="158"/>
      <c r="AE297" s="158"/>
      <c r="AF297" s="158"/>
    </row>
    <row r="298" spans="17:32" ht="11.25" customHeight="1">
      <c r="Q298" s="158"/>
      <c r="R298" s="158"/>
      <c r="S298" s="158"/>
      <c r="T298" s="158"/>
      <c r="U298" s="158"/>
      <c r="V298" s="158"/>
      <c r="W298" s="158"/>
      <c r="X298" s="158"/>
      <c r="Y298" s="158"/>
      <c r="Z298" s="158"/>
      <c r="AA298" s="158"/>
      <c r="AB298" s="158"/>
      <c r="AC298" s="158"/>
      <c r="AD298" s="158"/>
      <c r="AE298" s="158"/>
      <c r="AF298" s="158"/>
    </row>
    <row r="299" spans="17:32" ht="11.25" customHeight="1">
      <c r="Q299" s="158"/>
      <c r="R299" s="158"/>
      <c r="S299" s="158"/>
      <c r="T299" s="158"/>
      <c r="U299" s="158"/>
      <c r="V299" s="158"/>
      <c r="W299" s="158"/>
      <c r="X299" s="158"/>
      <c r="Y299" s="158"/>
      <c r="Z299" s="158"/>
      <c r="AA299" s="158"/>
      <c r="AB299" s="158"/>
      <c r="AC299" s="158"/>
      <c r="AD299" s="158"/>
      <c r="AE299" s="158"/>
      <c r="AF299" s="158"/>
    </row>
    <row r="300" spans="17:32" ht="11.25" customHeight="1">
      <c r="Q300" s="158"/>
      <c r="R300" s="158"/>
      <c r="S300" s="158"/>
      <c r="T300" s="158"/>
      <c r="U300" s="158"/>
      <c r="V300" s="158"/>
      <c r="W300" s="158"/>
      <c r="X300" s="158"/>
      <c r="Y300" s="158"/>
      <c r="Z300" s="158"/>
      <c r="AA300" s="158"/>
      <c r="AB300" s="158"/>
      <c r="AC300" s="158"/>
      <c r="AD300" s="158"/>
      <c r="AE300" s="158"/>
      <c r="AF300" s="158"/>
    </row>
  </sheetData>
  <mergeCells count="204">
    <mergeCell ref="Z51:Z52"/>
    <mergeCell ref="F52:I52"/>
    <mergeCell ref="K52:L52"/>
    <mergeCell ref="N52:O52"/>
    <mergeCell ref="Q52:R52"/>
    <mergeCell ref="U52:V52"/>
    <mergeCell ref="X52:Y52"/>
    <mergeCell ref="U49:V49"/>
    <mergeCell ref="X49:Y49"/>
    <mergeCell ref="F50:I50"/>
    <mergeCell ref="K50:L50"/>
    <mergeCell ref="N51:O51"/>
    <mergeCell ref="Q51:R51"/>
    <mergeCell ref="U51:V51"/>
    <mergeCell ref="X51:Y51"/>
    <mergeCell ref="B48:C48"/>
    <mergeCell ref="E48:F48"/>
    <mergeCell ref="H49:I49"/>
    <mergeCell ref="K49:L49"/>
    <mergeCell ref="N49:O49"/>
    <mergeCell ref="Q49:R49"/>
    <mergeCell ref="U46:V46"/>
    <mergeCell ref="X46:X47"/>
    <mergeCell ref="B47:C47"/>
    <mergeCell ref="E47:F47"/>
    <mergeCell ref="K47:L47"/>
    <mergeCell ref="N47:O47"/>
    <mergeCell ref="R47:S47"/>
    <mergeCell ref="U47:V47"/>
    <mergeCell ref="B45:C45"/>
    <mergeCell ref="E45:F45"/>
    <mergeCell ref="K46:L46"/>
    <mergeCell ref="N46:O46"/>
    <mergeCell ref="P46:P47"/>
    <mergeCell ref="R46:S46"/>
    <mergeCell ref="B43:C43"/>
    <mergeCell ref="E43:F43"/>
    <mergeCell ref="H43:I43"/>
    <mergeCell ref="R43:S43"/>
    <mergeCell ref="U43:V43"/>
    <mergeCell ref="B44:C44"/>
    <mergeCell ref="E44:F44"/>
    <mergeCell ref="H44:I44"/>
    <mergeCell ref="X41:Y41"/>
    <mergeCell ref="Z41:Z42"/>
    <mergeCell ref="B42:C42"/>
    <mergeCell ref="E42:F42"/>
    <mergeCell ref="K42:L42"/>
    <mergeCell ref="R42:S42"/>
    <mergeCell ref="U42:V42"/>
    <mergeCell ref="X42:Y42"/>
    <mergeCell ref="R40:S40"/>
    <mergeCell ref="U40:V40"/>
    <mergeCell ref="B41:C41"/>
    <mergeCell ref="E41:F41"/>
    <mergeCell ref="K41:L41"/>
    <mergeCell ref="N41:N42"/>
    <mergeCell ref="R41:S41"/>
    <mergeCell ref="U41:V41"/>
    <mergeCell ref="B39:C39"/>
    <mergeCell ref="E39:F39"/>
    <mergeCell ref="H39:I39"/>
    <mergeCell ref="B40:C40"/>
    <mergeCell ref="E40:F40"/>
    <mergeCell ref="H40:I40"/>
    <mergeCell ref="R36:S36"/>
    <mergeCell ref="U36:V36"/>
    <mergeCell ref="X36:X37"/>
    <mergeCell ref="R37:S37"/>
    <mergeCell ref="U37:V37"/>
    <mergeCell ref="B38:C38"/>
    <mergeCell ref="E38:F38"/>
    <mergeCell ref="B35:C35"/>
    <mergeCell ref="E35:F35"/>
    <mergeCell ref="K35:L35"/>
    <mergeCell ref="N35:O35"/>
    <mergeCell ref="P35:P36"/>
    <mergeCell ref="K36:L36"/>
    <mergeCell ref="N36:O36"/>
    <mergeCell ref="B33:C33"/>
    <mergeCell ref="E33:F33"/>
    <mergeCell ref="H33:I33"/>
    <mergeCell ref="R33:S33"/>
    <mergeCell ref="U33:V33"/>
    <mergeCell ref="B34:C34"/>
    <mergeCell ref="E34:F34"/>
    <mergeCell ref="H34:I34"/>
    <mergeCell ref="X31:Y31"/>
    <mergeCell ref="Z31:Z32"/>
    <mergeCell ref="B32:C32"/>
    <mergeCell ref="E32:F32"/>
    <mergeCell ref="K32:L32"/>
    <mergeCell ref="R32:S32"/>
    <mergeCell ref="U32:V32"/>
    <mergeCell ref="X32:Y32"/>
    <mergeCell ref="R30:S30"/>
    <mergeCell ref="U30:V30"/>
    <mergeCell ref="B31:C31"/>
    <mergeCell ref="E31:F31"/>
    <mergeCell ref="K31:L31"/>
    <mergeCell ref="N31:N32"/>
    <mergeCell ref="R31:S31"/>
    <mergeCell ref="U31:V31"/>
    <mergeCell ref="B28:C28"/>
    <mergeCell ref="E28:F28"/>
    <mergeCell ref="B29:C29"/>
    <mergeCell ref="E29:F29"/>
    <mergeCell ref="H29:I29"/>
    <mergeCell ref="B30:C30"/>
    <mergeCell ref="E30:F30"/>
    <mergeCell ref="H30:I30"/>
    <mergeCell ref="U26:V26"/>
    <mergeCell ref="X26:X27"/>
    <mergeCell ref="K27:L27"/>
    <mergeCell ref="N27:O27"/>
    <mergeCell ref="R27:S27"/>
    <mergeCell ref="U27:V27"/>
    <mergeCell ref="B25:C25"/>
    <mergeCell ref="E25:F25"/>
    <mergeCell ref="K26:L26"/>
    <mergeCell ref="N26:O26"/>
    <mergeCell ref="P26:P27"/>
    <mergeCell ref="R26:S26"/>
    <mergeCell ref="B23:C23"/>
    <mergeCell ref="E23:F23"/>
    <mergeCell ref="H23:I23"/>
    <mergeCell ref="R23:S23"/>
    <mergeCell ref="U23:V23"/>
    <mergeCell ref="B24:C24"/>
    <mergeCell ref="E24:F24"/>
    <mergeCell ref="H24:I24"/>
    <mergeCell ref="X21:Y21"/>
    <mergeCell ref="Z21:Z22"/>
    <mergeCell ref="B22:C22"/>
    <mergeCell ref="E22:F22"/>
    <mergeCell ref="K22:L22"/>
    <mergeCell ref="R22:S22"/>
    <mergeCell ref="U22:V22"/>
    <mergeCell ref="X22:Y22"/>
    <mergeCell ref="R20:S20"/>
    <mergeCell ref="U20:V20"/>
    <mergeCell ref="B21:C21"/>
    <mergeCell ref="E21:F21"/>
    <mergeCell ref="K21:L21"/>
    <mergeCell ref="R21:S21"/>
    <mergeCell ref="U21:V21"/>
    <mergeCell ref="E18:F18"/>
    <mergeCell ref="N18:O18"/>
    <mergeCell ref="B19:C19"/>
    <mergeCell ref="E19:F19"/>
    <mergeCell ref="H19:I19"/>
    <mergeCell ref="B20:C20"/>
    <mergeCell ref="E20:F20"/>
    <mergeCell ref="H20:I20"/>
    <mergeCell ref="R16:S16"/>
    <mergeCell ref="U16:V16"/>
    <mergeCell ref="X16:X17"/>
    <mergeCell ref="B17:C17"/>
    <mergeCell ref="E17:F17"/>
    <mergeCell ref="N17:O17"/>
    <mergeCell ref="P17:P18"/>
    <mergeCell ref="R17:S17"/>
    <mergeCell ref="U17:V17"/>
    <mergeCell ref="B18:C18"/>
    <mergeCell ref="B15:C15"/>
    <mergeCell ref="E15:F15"/>
    <mergeCell ref="H15:I15"/>
    <mergeCell ref="B16:C16"/>
    <mergeCell ref="E16:F16"/>
    <mergeCell ref="H16:I16"/>
    <mergeCell ref="B13:C13"/>
    <mergeCell ref="E13:F13"/>
    <mergeCell ref="K13:L13"/>
    <mergeCell ref="R13:S13"/>
    <mergeCell ref="U13:V13"/>
    <mergeCell ref="B14:C14"/>
    <mergeCell ref="E14:F14"/>
    <mergeCell ref="K14:L14"/>
    <mergeCell ref="Z11:Z12"/>
    <mergeCell ref="B12:C12"/>
    <mergeCell ref="E12:F12"/>
    <mergeCell ref="H12:I12"/>
    <mergeCell ref="R12:S12"/>
    <mergeCell ref="U12:V12"/>
    <mergeCell ref="X12:Y12"/>
    <mergeCell ref="B11:C11"/>
    <mergeCell ref="E11:F11"/>
    <mergeCell ref="H11:I11"/>
    <mergeCell ref="R11:S11"/>
    <mergeCell ref="U11:V11"/>
    <mergeCell ref="X11:Y11"/>
    <mergeCell ref="C8:E8"/>
    <mergeCell ref="O8:P8"/>
    <mergeCell ref="Y8:Z8"/>
    <mergeCell ref="B10:C10"/>
    <mergeCell ref="E10:F10"/>
    <mergeCell ref="R10:S10"/>
    <mergeCell ref="U10:V10"/>
    <mergeCell ref="A1:Z1"/>
    <mergeCell ref="A2:Z2"/>
    <mergeCell ref="A3:Z3"/>
    <mergeCell ref="A4:Z4"/>
    <mergeCell ref="A5:Z5"/>
    <mergeCell ref="A6:Z6"/>
  </mergeCells>
  <pageMargins left="0.23622047244094491" right="0.23622047244094491" top="0.11811023622047245" bottom="0.11811023622047245" header="0" footer="0"/>
  <pageSetup paperSize="9" scale="68" orientation="landscape" r:id="rId1"/>
  <headerFooter alignWithMargins="0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204"/>
  <sheetViews>
    <sheetView view="pageBreakPreview" zoomScaleNormal="100" zoomScaleSheetLayoutView="100" workbookViewId="0"/>
  </sheetViews>
  <sheetFormatPr defaultRowHeight="12.75"/>
  <cols>
    <col min="1" max="1" width="3.5703125" style="1" customWidth="1"/>
    <col min="2" max="2" width="11.5703125" style="1" customWidth="1"/>
    <col min="3" max="3" width="21.5703125" style="1" customWidth="1"/>
    <col min="4" max="4" width="12.42578125" style="1" customWidth="1"/>
    <col min="5" max="5" width="11" style="1" customWidth="1"/>
    <col min="6" max="6" width="15.42578125" style="1" customWidth="1"/>
    <col min="7" max="7" width="10.7109375" style="1" customWidth="1"/>
    <col min="8" max="16384" width="9.140625" style="1"/>
  </cols>
  <sheetData>
    <row r="1" spans="1:13" s="7" customFormat="1">
      <c r="C1" s="113"/>
      <c r="D1" s="192" t="s">
        <v>131</v>
      </c>
      <c r="E1" s="192"/>
      <c r="F1" s="192"/>
      <c r="G1" s="113"/>
      <c r="H1" s="113"/>
      <c r="I1" s="113"/>
      <c r="J1" s="113"/>
      <c r="K1" s="1"/>
    </row>
    <row r="2" spans="1:13" s="7" customFormat="1" ht="11.25" customHeight="1">
      <c r="C2" s="113"/>
      <c r="D2" s="113"/>
      <c r="E2" s="113"/>
      <c r="G2" s="113"/>
      <c r="H2" s="113"/>
      <c r="I2" s="113"/>
      <c r="J2" s="113"/>
      <c r="K2" s="1"/>
      <c r="L2" s="114"/>
      <c r="M2" s="114"/>
    </row>
    <row r="3" spans="1:13" s="32" customFormat="1">
      <c r="A3" s="50"/>
      <c r="B3" s="115"/>
      <c r="C3" s="129" t="str">
        <f>Лист1!A18</f>
        <v>XIII открытый городской турнир по бадминтону</v>
      </c>
      <c r="D3" s="30"/>
      <c r="E3" s="115"/>
      <c r="F3" s="115"/>
      <c r="G3" s="115"/>
      <c r="H3" s="51"/>
      <c r="I3" s="51"/>
      <c r="J3" s="51"/>
      <c r="K3" s="51"/>
      <c r="L3" s="116"/>
    </row>
    <row r="4" spans="1:13" s="32" customFormat="1" ht="15" customHeight="1">
      <c r="D4" s="117" t="s">
        <v>20</v>
      </c>
      <c r="E4" s="118"/>
      <c r="F4" s="118"/>
      <c r="G4" s="118"/>
      <c r="H4" s="119"/>
      <c r="I4" s="119"/>
      <c r="J4" s="119"/>
      <c r="K4" s="119"/>
    </row>
    <row r="5" spans="1:13" s="7" customFormat="1" ht="12.75" customHeight="1">
      <c r="E5" s="193"/>
      <c r="F5" s="193"/>
      <c r="G5" s="193"/>
      <c r="H5" s="9"/>
      <c r="I5" s="9"/>
      <c r="J5" s="9"/>
      <c r="K5" s="9"/>
      <c r="L5" s="120"/>
    </row>
    <row r="6" spans="1:13" s="32" customFormat="1" ht="12.75" customHeight="1">
      <c r="B6" s="49" t="s">
        <v>19</v>
      </c>
      <c r="C6" s="55" t="s">
        <v>44</v>
      </c>
      <c r="E6" s="49" t="s">
        <v>18</v>
      </c>
      <c r="F6" s="115" t="str">
        <f>Лист1!A25</f>
        <v>17 - 19 января 2020 г.</v>
      </c>
      <c r="G6" s="51"/>
      <c r="J6" s="52"/>
      <c r="K6" s="194"/>
      <c r="L6" s="194"/>
    </row>
    <row r="7" spans="1:13" s="32" customFormat="1" ht="12.75" customHeight="1">
      <c r="A7" s="92"/>
      <c r="B7" s="55"/>
      <c r="C7" s="30"/>
      <c r="D7" s="30"/>
      <c r="E7" s="122"/>
      <c r="F7" s="122"/>
      <c r="G7" s="30"/>
      <c r="H7" s="50"/>
      <c r="I7" s="50"/>
      <c r="J7" s="49"/>
      <c r="K7" s="50"/>
      <c r="L7" s="50"/>
    </row>
    <row r="8" spans="1:13" s="11" customFormat="1" ht="45" customHeight="1">
      <c r="A8" s="60" t="s">
        <v>132</v>
      </c>
      <c r="B8" s="195" t="s">
        <v>133</v>
      </c>
      <c r="C8" s="196"/>
      <c r="D8" s="60" t="s">
        <v>19</v>
      </c>
      <c r="E8" s="60" t="s">
        <v>134</v>
      </c>
      <c r="F8" s="60" t="s">
        <v>135</v>
      </c>
      <c r="G8" s="60" t="s">
        <v>136</v>
      </c>
    </row>
    <row r="9" spans="1:13" ht="15" customHeight="1">
      <c r="A9" s="123">
        <v>1</v>
      </c>
      <c r="B9" s="190" t="s">
        <v>137</v>
      </c>
      <c r="C9" s="191"/>
      <c r="D9" s="124" t="s">
        <v>44</v>
      </c>
      <c r="E9" s="125" t="s">
        <v>138</v>
      </c>
      <c r="F9" s="124" t="s">
        <v>1</v>
      </c>
      <c r="G9" s="124" t="s">
        <v>139</v>
      </c>
    </row>
    <row r="10" spans="1:13" ht="15" customHeight="1">
      <c r="A10" s="126">
        <v>2</v>
      </c>
      <c r="B10" s="190" t="s">
        <v>143</v>
      </c>
      <c r="C10" s="191"/>
      <c r="D10" s="124" t="s">
        <v>44</v>
      </c>
      <c r="E10" s="125"/>
      <c r="F10" s="124" t="s">
        <v>141</v>
      </c>
      <c r="G10" s="124" t="s">
        <v>139</v>
      </c>
    </row>
    <row r="11" spans="1:13" ht="15" customHeight="1">
      <c r="A11" s="126">
        <v>3</v>
      </c>
      <c r="B11" s="188" t="s">
        <v>310</v>
      </c>
      <c r="C11" s="189"/>
      <c r="D11" s="124" t="s">
        <v>44</v>
      </c>
      <c r="E11" s="124"/>
      <c r="F11" s="124" t="s">
        <v>314</v>
      </c>
      <c r="G11" s="124" t="s">
        <v>139</v>
      </c>
    </row>
    <row r="12" spans="1:13" ht="15" customHeight="1">
      <c r="A12" s="126">
        <v>4</v>
      </c>
      <c r="B12" s="190" t="s">
        <v>311</v>
      </c>
      <c r="C12" s="191"/>
      <c r="D12" s="124" t="s">
        <v>44</v>
      </c>
      <c r="E12" s="128"/>
      <c r="F12" s="124" t="s">
        <v>314</v>
      </c>
      <c r="G12" s="124" t="s">
        <v>139</v>
      </c>
    </row>
    <row r="13" spans="1:13" ht="15" customHeight="1">
      <c r="A13" s="126">
        <v>5</v>
      </c>
      <c r="B13" s="190" t="s">
        <v>312</v>
      </c>
      <c r="C13" s="191"/>
      <c r="D13" s="124" t="s">
        <v>44</v>
      </c>
      <c r="E13" s="128"/>
      <c r="F13" s="124" t="s">
        <v>314</v>
      </c>
      <c r="G13" s="124" t="s">
        <v>139</v>
      </c>
    </row>
    <row r="14" spans="1:13" ht="15" customHeight="1">
      <c r="A14" s="126">
        <v>6</v>
      </c>
      <c r="B14" s="188" t="s">
        <v>313</v>
      </c>
      <c r="C14" s="189"/>
      <c r="D14" s="124" t="s">
        <v>44</v>
      </c>
      <c r="E14" s="128"/>
      <c r="F14" s="124" t="s">
        <v>314</v>
      </c>
      <c r="G14" s="124" t="s">
        <v>139</v>
      </c>
    </row>
    <row r="15" spans="1:13" ht="15" customHeight="1">
      <c r="A15" s="126">
        <v>7</v>
      </c>
      <c r="B15" s="188"/>
      <c r="C15" s="189"/>
      <c r="D15" s="127"/>
      <c r="E15" s="128"/>
      <c r="F15" s="124"/>
      <c r="G15" s="124"/>
    </row>
    <row r="16" spans="1:13" ht="15" customHeight="1">
      <c r="A16" s="126">
        <v>8</v>
      </c>
      <c r="B16" s="188"/>
      <c r="C16" s="189"/>
      <c r="D16" s="127"/>
      <c r="E16" s="128"/>
      <c r="F16" s="124"/>
      <c r="G16" s="124"/>
    </row>
    <row r="17" spans="1:7" ht="15" customHeight="1">
      <c r="A17" s="126">
        <v>9</v>
      </c>
      <c r="B17" s="188"/>
      <c r="C17" s="189"/>
      <c r="D17" s="127"/>
      <c r="E17" s="128"/>
      <c r="F17" s="124"/>
      <c r="G17" s="124"/>
    </row>
    <row r="18" spans="1:7" ht="15" customHeight="1">
      <c r="A18" s="126">
        <v>10</v>
      </c>
      <c r="B18" s="188"/>
      <c r="C18" s="189"/>
      <c r="D18" s="127"/>
      <c r="E18" s="128"/>
      <c r="F18" s="124"/>
      <c r="G18" s="124"/>
    </row>
    <row r="19" spans="1:7" ht="15" customHeight="1">
      <c r="A19" s="126">
        <v>11</v>
      </c>
      <c r="B19" s="190"/>
      <c r="C19" s="191"/>
      <c r="D19" s="127"/>
      <c r="E19" s="128"/>
      <c r="F19" s="124"/>
      <c r="G19" s="124"/>
    </row>
    <row r="20" spans="1:7" ht="15" customHeight="1">
      <c r="A20" s="126">
        <v>12</v>
      </c>
      <c r="B20" s="188"/>
      <c r="C20" s="189"/>
      <c r="D20" s="124"/>
      <c r="E20" s="125"/>
      <c r="F20" s="124"/>
      <c r="G20" s="124"/>
    </row>
    <row r="21" spans="1:7" ht="15" customHeight="1">
      <c r="A21" s="4"/>
      <c r="B21" s="17"/>
      <c r="C21" s="17"/>
      <c r="D21" s="4"/>
      <c r="E21" s="4"/>
      <c r="F21" s="4"/>
      <c r="G21" s="4"/>
    </row>
    <row r="22" spans="1:7" ht="13.5" customHeight="1">
      <c r="A22" s="92" t="s">
        <v>1</v>
      </c>
      <c r="B22" s="92"/>
      <c r="C22" s="92"/>
      <c r="D22" s="186"/>
      <c r="E22" s="186"/>
      <c r="F22" s="187" t="s">
        <v>142</v>
      </c>
      <c r="G22" s="187"/>
    </row>
    <row r="23" spans="1:7" ht="15" customHeight="1"/>
    <row r="24" spans="1:7" ht="15" customHeight="1"/>
    <row r="25" spans="1:7" ht="15" customHeight="1"/>
    <row r="26" spans="1:7" ht="15" customHeight="1"/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</sheetData>
  <mergeCells count="18">
    <mergeCell ref="B16:C16"/>
    <mergeCell ref="D1:F1"/>
    <mergeCell ref="E5:G5"/>
    <mergeCell ref="K6:L6"/>
    <mergeCell ref="B8:C8"/>
    <mergeCell ref="B9:C9"/>
    <mergeCell ref="B10:C10"/>
    <mergeCell ref="B11:C11"/>
    <mergeCell ref="B12:C12"/>
    <mergeCell ref="B13:C13"/>
    <mergeCell ref="B14:C14"/>
    <mergeCell ref="B15:C15"/>
    <mergeCell ref="D22:E22"/>
    <mergeCell ref="F22:G22"/>
    <mergeCell ref="B17:C17"/>
    <mergeCell ref="B18:C18"/>
    <mergeCell ref="B19:C19"/>
    <mergeCell ref="B20:C20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91"/>
  <sheetViews>
    <sheetView view="pageBreakPreview" zoomScale="115" zoomScaleNormal="100" zoomScaleSheetLayoutView="115" workbookViewId="0">
      <selection sqref="A1:F1"/>
    </sheetView>
  </sheetViews>
  <sheetFormatPr defaultRowHeight="15.75"/>
  <cols>
    <col min="1" max="1" width="5.28515625" style="104" customWidth="1"/>
    <col min="2" max="2" width="36" style="104" customWidth="1"/>
    <col min="3" max="3" width="12.140625" style="104" customWidth="1"/>
    <col min="4" max="4" width="18.140625" style="104" customWidth="1"/>
    <col min="5" max="5" width="13.42578125" style="104" customWidth="1"/>
    <col min="6" max="6" width="23" style="104" customWidth="1"/>
    <col min="7" max="16384" width="9.140625" style="104"/>
  </cols>
  <sheetData>
    <row r="1" spans="1:6" s="95" customFormat="1" ht="12.75" customHeight="1">
      <c r="A1" s="197" t="s">
        <v>123</v>
      </c>
      <c r="B1" s="197"/>
      <c r="C1" s="197"/>
      <c r="D1" s="197"/>
      <c r="E1" s="197"/>
      <c r="F1" s="197"/>
    </row>
    <row r="2" spans="1:6" s="95" customFormat="1" ht="11.25" customHeight="1">
      <c r="C2" s="96"/>
      <c r="D2" s="96"/>
      <c r="E2" s="96"/>
    </row>
    <row r="3" spans="1:6" s="97" customFormat="1" ht="12.75">
      <c r="A3" s="200" t="str">
        <f>Лист1!A18</f>
        <v>XIII открытый городской турнир по бадминтону</v>
      </c>
      <c r="B3" s="200"/>
      <c r="C3" s="200"/>
      <c r="D3" s="200"/>
      <c r="E3" s="200"/>
      <c r="F3" s="200"/>
    </row>
    <row r="4" spans="1:6" s="97" customFormat="1" ht="15" customHeight="1">
      <c r="C4" s="199" t="s">
        <v>20</v>
      </c>
      <c r="D4" s="199"/>
      <c r="E4" s="98"/>
      <c r="F4" s="98"/>
    </row>
    <row r="5" spans="1:6" s="95" customFormat="1" ht="12.75" customHeight="1">
      <c r="E5" s="198"/>
      <c r="F5" s="198"/>
    </row>
    <row r="6" spans="1:6" s="97" customFormat="1" ht="12.75" customHeight="1">
      <c r="B6" s="99" t="s">
        <v>19</v>
      </c>
      <c r="C6" s="100" t="s">
        <v>44</v>
      </c>
      <c r="E6" s="99" t="s">
        <v>18</v>
      </c>
      <c r="F6" s="101" t="str">
        <f>Лист1!A25</f>
        <v>17 - 19 января 2020 г.</v>
      </c>
    </row>
    <row r="8" spans="1:6" ht="30.75" customHeight="1">
      <c r="A8" s="102" t="s">
        <v>122</v>
      </c>
      <c r="B8" s="103" t="s">
        <v>75</v>
      </c>
      <c r="C8" s="103" t="s">
        <v>76</v>
      </c>
      <c r="D8" s="103" t="s">
        <v>19</v>
      </c>
      <c r="E8" s="105" t="s">
        <v>124</v>
      </c>
      <c r="F8" s="105" t="s">
        <v>125</v>
      </c>
    </row>
    <row r="9" spans="1:6">
      <c r="A9" s="103">
        <v>1</v>
      </c>
      <c r="B9" s="387" t="s">
        <v>300</v>
      </c>
      <c r="C9" s="103"/>
      <c r="D9" s="103" t="s">
        <v>44</v>
      </c>
      <c r="E9" s="106" t="s">
        <v>145</v>
      </c>
      <c r="F9" s="106"/>
    </row>
    <row r="10" spans="1:6">
      <c r="A10" s="103">
        <v>2</v>
      </c>
      <c r="B10" s="387" t="s">
        <v>309</v>
      </c>
      <c r="C10" s="103">
        <v>2002</v>
      </c>
      <c r="D10" s="103" t="s">
        <v>44</v>
      </c>
      <c r="E10" s="106" t="s">
        <v>145</v>
      </c>
      <c r="F10" s="106"/>
    </row>
    <row r="11" spans="1:6">
      <c r="A11" s="103">
        <v>3</v>
      </c>
      <c r="B11" s="389" t="s">
        <v>281</v>
      </c>
      <c r="C11" s="103"/>
      <c r="D11" s="103" t="s">
        <v>44</v>
      </c>
      <c r="E11" s="106" t="s">
        <v>144</v>
      </c>
      <c r="F11" s="106"/>
    </row>
    <row r="12" spans="1:6">
      <c r="A12" s="103">
        <v>4</v>
      </c>
      <c r="B12" s="388" t="s">
        <v>284</v>
      </c>
      <c r="C12" s="103">
        <v>2000</v>
      </c>
      <c r="D12" s="103" t="s">
        <v>44</v>
      </c>
      <c r="E12" s="106" t="s">
        <v>145</v>
      </c>
      <c r="F12" s="106"/>
    </row>
    <row r="13" spans="1:6">
      <c r="A13" s="103">
        <v>5</v>
      </c>
      <c r="B13" s="386" t="s">
        <v>279</v>
      </c>
      <c r="C13" s="103">
        <v>2010</v>
      </c>
      <c r="D13" s="103" t="s">
        <v>44</v>
      </c>
      <c r="E13" s="106" t="s">
        <v>145</v>
      </c>
      <c r="F13" s="106"/>
    </row>
    <row r="14" spans="1:6">
      <c r="A14" s="103">
        <v>6</v>
      </c>
      <c r="B14" s="387" t="s">
        <v>78</v>
      </c>
      <c r="C14" s="103">
        <v>1977</v>
      </c>
      <c r="D14" s="103" t="s">
        <v>44</v>
      </c>
      <c r="E14" s="106" t="s">
        <v>144</v>
      </c>
      <c r="F14" s="106"/>
    </row>
    <row r="15" spans="1:6">
      <c r="A15" s="103">
        <v>7</v>
      </c>
      <c r="B15" s="388" t="s">
        <v>79</v>
      </c>
      <c r="C15" s="103">
        <v>2002</v>
      </c>
      <c r="D15" s="103" t="s">
        <v>44</v>
      </c>
      <c r="E15" s="106" t="s">
        <v>145</v>
      </c>
      <c r="F15" s="106"/>
    </row>
    <row r="16" spans="1:6">
      <c r="A16" s="103">
        <v>8</v>
      </c>
      <c r="B16" s="387" t="s">
        <v>80</v>
      </c>
      <c r="C16" s="103"/>
      <c r="D16" s="103" t="s">
        <v>44</v>
      </c>
      <c r="E16" s="106" t="s">
        <v>138</v>
      </c>
      <c r="F16" s="106"/>
    </row>
    <row r="17" spans="1:6">
      <c r="A17" s="103">
        <v>9</v>
      </c>
      <c r="B17" s="388" t="s">
        <v>287</v>
      </c>
      <c r="C17" s="103">
        <v>2000</v>
      </c>
      <c r="D17" s="103" t="s">
        <v>44</v>
      </c>
      <c r="E17" s="106" t="s">
        <v>145</v>
      </c>
      <c r="F17" s="106"/>
    </row>
    <row r="18" spans="1:6">
      <c r="A18" s="103">
        <v>10</v>
      </c>
      <c r="B18" s="387" t="s">
        <v>82</v>
      </c>
      <c r="C18" s="103"/>
      <c r="D18" s="103" t="s">
        <v>44</v>
      </c>
      <c r="E18" s="106" t="s">
        <v>138</v>
      </c>
      <c r="F18" s="106"/>
    </row>
    <row r="19" spans="1:6">
      <c r="A19" s="103">
        <v>11</v>
      </c>
      <c r="B19" s="387" t="s">
        <v>83</v>
      </c>
      <c r="C19" s="103">
        <v>1983</v>
      </c>
      <c r="D19" s="103" t="s">
        <v>44</v>
      </c>
      <c r="E19" s="106" t="s">
        <v>140</v>
      </c>
      <c r="F19" s="106"/>
    </row>
    <row r="20" spans="1:6">
      <c r="A20" s="103">
        <v>12</v>
      </c>
      <c r="B20" s="387" t="s">
        <v>299</v>
      </c>
      <c r="C20" s="103">
        <v>1993</v>
      </c>
      <c r="D20" s="103" t="s">
        <v>44</v>
      </c>
      <c r="E20" s="106" t="s">
        <v>140</v>
      </c>
      <c r="F20" s="106"/>
    </row>
    <row r="21" spans="1:6" ht="16.5" customHeight="1">
      <c r="A21" s="103">
        <v>13</v>
      </c>
      <c r="B21" s="388" t="s">
        <v>286</v>
      </c>
      <c r="C21" s="103">
        <v>2001</v>
      </c>
      <c r="D21" s="103" t="s">
        <v>44</v>
      </c>
      <c r="E21" s="106" t="s">
        <v>145</v>
      </c>
      <c r="F21" s="106"/>
    </row>
    <row r="22" spans="1:6">
      <c r="A22" s="103">
        <v>14</v>
      </c>
      <c r="B22" s="387" t="s">
        <v>84</v>
      </c>
      <c r="C22" s="103">
        <v>1951</v>
      </c>
      <c r="D22" s="103" t="s">
        <v>44</v>
      </c>
      <c r="E22" s="106" t="s">
        <v>145</v>
      </c>
      <c r="F22" s="106"/>
    </row>
    <row r="23" spans="1:6">
      <c r="A23" s="103">
        <v>15</v>
      </c>
      <c r="B23" s="389" t="s">
        <v>85</v>
      </c>
      <c r="C23" s="103"/>
      <c r="D23" s="103" t="s">
        <v>44</v>
      </c>
      <c r="E23" s="106" t="s">
        <v>138</v>
      </c>
      <c r="F23" s="106"/>
    </row>
    <row r="24" spans="1:6">
      <c r="A24" s="103">
        <v>16</v>
      </c>
      <c r="B24" s="388" t="s">
        <v>86</v>
      </c>
      <c r="C24" s="103"/>
      <c r="D24" s="103" t="s">
        <v>44</v>
      </c>
      <c r="E24" s="106" t="s">
        <v>145</v>
      </c>
      <c r="F24" s="106"/>
    </row>
    <row r="25" spans="1:6">
      <c r="A25" s="103">
        <v>17</v>
      </c>
      <c r="B25" s="387" t="s">
        <v>87</v>
      </c>
      <c r="C25" s="103"/>
      <c r="D25" s="103" t="s">
        <v>77</v>
      </c>
      <c r="E25" s="106" t="s">
        <v>138</v>
      </c>
      <c r="F25" s="106"/>
    </row>
    <row r="26" spans="1:6">
      <c r="A26" s="103">
        <v>18</v>
      </c>
      <c r="B26" s="387" t="s">
        <v>88</v>
      </c>
      <c r="C26" s="103">
        <v>1993</v>
      </c>
      <c r="D26" s="103" t="s">
        <v>44</v>
      </c>
      <c r="E26" s="106" t="s">
        <v>140</v>
      </c>
      <c r="F26" s="106"/>
    </row>
    <row r="27" spans="1:6">
      <c r="A27" s="103">
        <v>19</v>
      </c>
      <c r="B27" s="389" t="s">
        <v>89</v>
      </c>
      <c r="C27" s="103">
        <v>1998</v>
      </c>
      <c r="D27" s="103" t="s">
        <v>44</v>
      </c>
      <c r="E27" s="106" t="s">
        <v>140</v>
      </c>
      <c r="F27" s="106"/>
    </row>
    <row r="28" spans="1:6">
      <c r="A28" s="103">
        <v>20</v>
      </c>
      <c r="B28" s="386" t="s">
        <v>90</v>
      </c>
      <c r="C28" s="103"/>
      <c r="D28" s="103" t="s">
        <v>44</v>
      </c>
      <c r="E28" s="106" t="s">
        <v>145</v>
      </c>
      <c r="F28" s="106"/>
    </row>
    <row r="29" spans="1:6">
      <c r="A29" s="103">
        <v>21</v>
      </c>
      <c r="B29" s="386" t="s">
        <v>274</v>
      </c>
      <c r="C29" s="103">
        <v>1955</v>
      </c>
      <c r="D29" s="103" t="s">
        <v>44</v>
      </c>
      <c r="E29" s="106" t="s">
        <v>145</v>
      </c>
      <c r="F29" s="106"/>
    </row>
    <row r="30" spans="1:6">
      <c r="A30" s="103">
        <v>22</v>
      </c>
      <c r="B30" s="387" t="s">
        <v>91</v>
      </c>
      <c r="C30" s="103"/>
      <c r="D30" s="103" t="s">
        <v>81</v>
      </c>
      <c r="E30" s="106" t="s">
        <v>140</v>
      </c>
      <c r="F30" s="106"/>
    </row>
    <row r="31" spans="1:6">
      <c r="A31" s="103">
        <v>23</v>
      </c>
      <c r="B31" s="389" t="s">
        <v>92</v>
      </c>
      <c r="C31" s="103"/>
      <c r="D31" s="103" t="s">
        <v>44</v>
      </c>
      <c r="E31" s="106" t="s">
        <v>140</v>
      </c>
      <c r="F31" s="106"/>
    </row>
    <row r="32" spans="1:6">
      <c r="A32" s="103">
        <v>24</v>
      </c>
      <c r="B32" s="387" t="s">
        <v>93</v>
      </c>
      <c r="C32" s="103"/>
      <c r="D32" s="103" t="s">
        <v>81</v>
      </c>
      <c r="E32" s="106" t="s">
        <v>140</v>
      </c>
      <c r="F32" s="106"/>
    </row>
    <row r="33" spans="1:6">
      <c r="A33" s="103">
        <v>25</v>
      </c>
      <c r="B33" s="387" t="s">
        <v>298</v>
      </c>
      <c r="C33" s="103">
        <v>1978</v>
      </c>
      <c r="D33" s="103" t="s">
        <v>44</v>
      </c>
      <c r="E33" s="106" t="s">
        <v>145</v>
      </c>
      <c r="F33" s="106"/>
    </row>
    <row r="34" spans="1:6">
      <c r="A34" s="103">
        <v>26</v>
      </c>
      <c r="B34" s="387" t="s">
        <v>94</v>
      </c>
      <c r="C34" s="103">
        <v>2004</v>
      </c>
      <c r="D34" s="103" t="s">
        <v>44</v>
      </c>
      <c r="E34" s="106" t="s">
        <v>145</v>
      </c>
      <c r="F34" s="106"/>
    </row>
    <row r="35" spans="1:6">
      <c r="A35" s="103">
        <v>27</v>
      </c>
      <c r="B35" s="386" t="s">
        <v>95</v>
      </c>
      <c r="C35" s="103">
        <v>1998</v>
      </c>
      <c r="D35" s="103" t="s">
        <v>44</v>
      </c>
      <c r="E35" s="106" t="s">
        <v>145</v>
      </c>
      <c r="F35" s="106"/>
    </row>
    <row r="36" spans="1:6">
      <c r="A36" s="103">
        <v>28</v>
      </c>
      <c r="B36" s="387" t="s">
        <v>297</v>
      </c>
      <c r="C36" s="103"/>
      <c r="D36" s="103" t="s">
        <v>44</v>
      </c>
      <c r="E36" s="106" t="s">
        <v>145</v>
      </c>
      <c r="F36" s="106"/>
    </row>
    <row r="37" spans="1:6">
      <c r="A37" s="103">
        <v>29</v>
      </c>
      <c r="B37" s="389" t="s">
        <v>282</v>
      </c>
      <c r="C37" s="103"/>
      <c r="D37" s="103" t="s">
        <v>44</v>
      </c>
      <c r="E37" s="106" t="s">
        <v>145</v>
      </c>
      <c r="F37" s="106"/>
    </row>
    <row r="38" spans="1:6">
      <c r="A38" s="103">
        <v>30</v>
      </c>
      <c r="B38" s="389" t="s">
        <v>96</v>
      </c>
      <c r="C38" s="103">
        <v>1997</v>
      </c>
      <c r="D38" s="103" t="s">
        <v>44</v>
      </c>
      <c r="E38" s="106" t="s">
        <v>145</v>
      </c>
      <c r="F38" s="106"/>
    </row>
    <row r="39" spans="1:6">
      <c r="A39" s="103">
        <v>31</v>
      </c>
      <c r="B39" s="387" t="s">
        <v>296</v>
      </c>
      <c r="C39" s="103">
        <v>1992</v>
      </c>
      <c r="D39" s="103" t="s">
        <v>44</v>
      </c>
      <c r="E39" s="106" t="s">
        <v>140</v>
      </c>
      <c r="F39" s="106"/>
    </row>
    <row r="40" spans="1:6">
      <c r="A40" s="103">
        <v>32</v>
      </c>
      <c r="B40" s="389" t="s">
        <v>97</v>
      </c>
      <c r="C40" s="103">
        <v>1971</v>
      </c>
      <c r="D40" s="103" t="s">
        <v>44</v>
      </c>
      <c r="E40" s="106" t="s">
        <v>140</v>
      </c>
      <c r="F40" s="106"/>
    </row>
    <row r="41" spans="1:6">
      <c r="A41" s="103">
        <v>33</v>
      </c>
      <c r="B41" s="387" t="s">
        <v>295</v>
      </c>
      <c r="C41" s="103">
        <v>2000</v>
      </c>
      <c r="D41" s="103" t="s">
        <v>44</v>
      </c>
      <c r="E41" s="106" t="s">
        <v>145</v>
      </c>
      <c r="F41" s="106"/>
    </row>
    <row r="42" spans="1:6">
      <c r="A42" s="103">
        <v>34</v>
      </c>
      <c r="B42" s="389" t="s">
        <v>98</v>
      </c>
      <c r="C42" s="103">
        <v>1973</v>
      </c>
      <c r="D42" s="103" t="s">
        <v>44</v>
      </c>
      <c r="E42" s="106" t="s">
        <v>145</v>
      </c>
      <c r="F42" s="106"/>
    </row>
    <row r="43" spans="1:6">
      <c r="A43" s="103">
        <v>35</v>
      </c>
      <c r="B43" s="387" t="s">
        <v>99</v>
      </c>
      <c r="C43" s="103">
        <v>1972</v>
      </c>
      <c r="D43" s="103" t="s">
        <v>44</v>
      </c>
      <c r="E43" s="106" t="s">
        <v>145</v>
      </c>
      <c r="F43" s="106"/>
    </row>
    <row r="44" spans="1:6">
      <c r="A44" s="103">
        <v>36</v>
      </c>
      <c r="B44" s="387" t="s">
        <v>294</v>
      </c>
      <c r="C44" s="103"/>
      <c r="D44" s="103" t="s">
        <v>44</v>
      </c>
      <c r="E44" s="106" t="s">
        <v>140</v>
      </c>
      <c r="F44" s="106"/>
    </row>
    <row r="45" spans="1:6">
      <c r="A45" s="103">
        <v>37</v>
      </c>
      <c r="B45" s="389" t="s">
        <v>100</v>
      </c>
      <c r="C45" s="103">
        <v>1997</v>
      </c>
      <c r="D45" s="103" t="s">
        <v>44</v>
      </c>
      <c r="E45" s="106" t="s">
        <v>140</v>
      </c>
      <c r="F45" s="106"/>
    </row>
    <row r="46" spans="1:6">
      <c r="A46" s="103">
        <v>38</v>
      </c>
      <c r="B46" s="387" t="s">
        <v>101</v>
      </c>
      <c r="C46" s="103">
        <v>1992</v>
      </c>
      <c r="D46" s="103" t="s">
        <v>44</v>
      </c>
      <c r="E46" s="106" t="s">
        <v>140</v>
      </c>
      <c r="F46" s="106"/>
    </row>
    <row r="47" spans="1:6">
      <c r="A47" s="103">
        <v>39</v>
      </c>
      <c r="B47" s="386" t="s">
        <v>277</v>
      </c>
      <c r="C47" s="103">
        <v>1984</v>
      </c>
      <c r="D47" s="103" t="s">
        <v>44</v>
      </c>
      <c r="E47" s="106" t="s">
        <v>145</v>
      </c>
      <c r="F47" s="106"/>
    </row>
    <row r="48" spans="1:6">
      <c r="A48" s="103">
        <v>40</v>
      </c>
      <c r="B48" s="387" t="s">
        <v>103</v>
      </c>
      <c r="C48" s="103">
        <v>1970</v>
      </c>
      <c r="D48" s="103" t="s">
        <v>44</v>
      </c>
      <c r="E48" s="106" t="s">
        <v>145</v>
      </c>
      <c r="F48" s="106"/>
    </row>
    <row r="49" spans="1:6">
      <c r="A49" s="103">
        <v>41</v>
      </c>
      <c r="B49" s="388" t="s">
        <v>289</v>
      </c>
      <c r="C49" s="103">
        <v>1996</v>
      </c>
      <c r="D49" s="103" t="s">
        <v>44</v>
      </c>
      <c r="E49" s="106" t="s">
        <v>145</v>
      </c>
      <c r="F49" s="106"/>
    </row>
    <row r="50" spans="1:6">
      <c r="A50" s="103">
        <v>42</v>
      </c>
      <c r="B50" s="388" t="s">
        <v>288</v>
      </c>
      <c r="C50" s="103">
        <v>2004</v>
      </c>
      <c r="D50" s="103" t="s">
        <v>44</v>
      </c>
      <c r="E50" s="106" t="s">
        <v>145</v>
      </c>
      <c r="F50" s="106"/>
    </row>
    <row r="51" spans="1:6">
      <c r="A51" s="103">
        <v>43</v>
      </c>
      <c r="B51" s="386" t="s">
        <v>273</v>
      </c>
      <c r="C51" s="103"/>
      <c r="D51" s="103" t="s">
        <v>81</v>
      </c>
      <c r="E51" s="106" t="s">
        <v>145</v>
      </c>
      <c r="F51" s="106"/>
    </row>
    <row r="52" spans="1:6">
      <c r="A52" s="103">
        <v>44</v>
      </c>
      <c r="B52" s="386" t="s">
        <v>104</v>
      </c>
      <c r="C52" s="103">
        <v>2000</v>
      </c>
      <c r="D52" s="103" t="s">
        <v>44</v>
      </c>
      <c r="E52" s="106" t="s">
        <v>145</v>
      </c>
      <c r="F52" s="106"/>
    </row>
    <row r="53" spans="1:6">
      <c r="A53" s="103">
        <v>45</v>
      </c>
      <c r="B53" s="387" t="s">
        <v>293</v>
      </c>
      <c r="C53" s="103">
        <v>2006</v>
      </c>
      <c r="D53" s="103" t="s">
        <v>44</v>
      </c>
      <c r="E53" s="106" t="s">
        <v>145</v>
      </c>
      <c r="F53" s="106"/>
    </row>
    <row r="54" spans="1:6">
      <c r="A54" s="103">
        <v>46</v>
      </c>
      <c r="B54" s="389" t="s">
        <v>105</v>
      </c>
      <c r="C54" s="103">
        <v>1992</v>
      </c>
      <c r="D54" s="103" t="s">
        <v>44</v>
      </c>
      <c r="E54" s="106" t="s">
        <v>138</v>
      </c>
      <c r="F54" s="106"/>
    </row>
    <row r="55" spans="1:6">
      <c r="A55" s="103">
        <v>47</v>
      </c>
      <c r="B55" s="387" t="s">
        <v>292</v>
      </c>
      <c r="C55" s="103"/>
      <c r="D55" s="103" t="s">
        <v>44</v>
      </c>
      <c r="E55" s="106" t="s">
        <v>145</v>
      </c>
      <c r="F55" s="106"/>
    </row>
    <row r="56" spans="1:6">
      <c r="A56" s="103">
        <v>48</v>
      </c>
      <c r="B56" s="388" t="s">
        <v>106</v>
      </c>
      <c r="C56" s="103">
        <v>1986</v>
      </c>
      <c r="D56" s="103" t="s">
        <v>44</v>
      </c>
      <c r="E56" s="106" t="s">
        <v>145</v>
      </c>
      <c r="F56" s="106"/>
    </row>
    <row r="57" spans="1:6">
      <c r="A57" s="103">
        <v>49</v>
      </c>
      <c r="B57" s="386" t="s">
        <v>272</v>
      </c>
      <c r="C57" s="103">
        <v>2001</v>
      </c>
      <c r="D57" s="103" t="s">
        <v>44</v>
      </c>
      <c r="E57" s="106" t="s">
        <v>145</v>
      </c>
      <c r="F57" s="106"/>
    </row>
    <row r="58" spans="1:6">
      <c r="A58" s="103">
        <v>50</v>
      </c>
      <c r="B58" s="387" t="s">
        <v>291</v>
      </c>
      <c r="C58" s="103">
        <v>1987</v>
      </c>
      <c r="D58" s="103" t="s">
        <v>44</v>
      </c>
      <c r="E58" s="106" t="s">
        <v>138</v>
      </c>
      <c r="F58" s="106"/>
    </row>
    <row r="59" spans="1:6">
      <c r="A59" s="103">
        <v>51</v>
      </c>
      <c r="B59" s="386" t="s">
        <v>275</v>
      </c>
      <c r="C59" s="103"/>
      <c r="D59" s="103" t="s">
        <v>44</v>
      </c>
      <c r="E59" s="106" t="s">
        <v>145</v>
      </c>
      <c r="F59" s="106"/>
    </row>
    <row r="60" spans="1:6" ht="31.5">
      <c r="A60" s="102" t="s">
        <v>122</v>
      </c>
      <c r="B60" s="103" t="s">
        <v>75</v>
      </c>
      <c r="C60" s="103" t="s">
        <v>76</v>
      </c>
      <c r="D60" s="103" t="s">
        <v>19</v>
      </c>
      <c r="E60" s="105" t="s">
        <v>124</v>
      </c>
      <c r="F60" s="105" t="s">
        <v>125</v>
      </c>
    </row>
    <row r="61" spans="1:6">
      <c r="A61" s="103">
        <v>52</v>
      </c>
      <c r="B61" s="386" t="s">
        <v>107</v>
      </c>
      <c r="C61" s="103"/>
      <c r="D61" s="103" t="s">
        <v>81</v>
      </c>
      <c r="E61" s="106" t="s">
        <v>140</v>
      </c>
      <c r="F61" s="385"/>
    </row>
    <row r="62" spans="1:6">
      <c r="A62" s="103">
        <v>53</v>
      </c>
      <c r="B62" s="386" t="s">
        <v>278</v>
      </c>
      <c r="C62" s="103">
        <v>1998</v>
      </c>
      <c r="D62" s="103" t="s">
        <v>44</v>
      </c>
      <c r="E62" s="106" t="s">
        <v>145</v>
      </c>
      <c r="F62" s="385"/>
    </row>
    <row r="63" spans="1:6">
      <c r="A63" s="103">
        <v>54</v>
      </c>
      <c r="B63" s="389" t="s">
        <v>108</v>
      </c>
      <c r="C63" s="103"/>
      <c r="D63" s="103" t="s">
        <v>44</v>
      </c>
      <c r="E63" s="106" t="s">
        <v>144</v>
      </c>
      <c r="F63" s="385"/>
    </row>
    <row r="64" spans="1:6">
      <c r="A64" s="103">
        <v>55</v>
      </c>
      <c r="B64" s="387" t="s">
        <v>308</v>
      </c>
      <c r="C64" s="103"/>
      <c r="D64" s="103" t="s">
        <v>44</v>
      </c>
      <c r="E64" s="106" t="s">
        <v>145</v>
      </c>
      <c r="F64" s="385"/>
    </row>
    <row r="65" spans="1:6">
      <c r="A65" s="103">
        <v>56</v>
      </c>
      <c r="B65" s="387" t="s">
        <v>109</v>
      </c>
      <c r="C65" s="103"/>
      <c r="D65" s="103" t="s">
        <v>44</v>
      </c>
      <c r="E65" s="106" t="s">
        <v>145</v>
      </c>
      <c r="F65" s="385"/>
    </row>
    <row r="66" spans="1:6">
      <c r="A66" s="103">
        <v>57</v>
      </c>
      <c r="B66" s="387" t="s">
        <v>110</v>
      </c>
      <c r="C66" s="103">
        <v>1991</v>
      </c>
      <c r="D66" s="103" t="s">
        <v>77</v>
      </c>
      <c r="E66" s="106" t="s">
        <v>144</v>
      </c>
      <c r="F66" s="385"/>
    </row>
    <row r="67" spans="1:6">
      <c r="A67" s="103">
        <v>58</v>
      </c>
      <c r="B67" s="389" t="s">
        <v>111</v>
      </c>
      <c r="C67" s="103"/>
      <c r="D67" s="103" t="s">
        <v>77</v>
      </c>
      <c r="E67" s="106" t="s">
        <v>144</v>
      </c>
      <c r="F67" s="385"/>
    </row>
    <row r="68" spans="1:6">
      <c r="A68" s="103">
        <v>59</v>
      </c>
      <c r="B68" s="387" t="s">
        <v>307</v>
      </c>
      <c r="C68" s="103"/>
      <c r="D68" s="103" t="s">
        <v>44</v>
      </c>
      <c r="E68" s="106" t="s">
        <v>145</v>
      </c>
      <c r="F68" s="385"/>
    </row>
    <row r="69" spans="1:6">
      <c r="A69" s="103">
        <v>60</v>
      </c>
      <c r="B69" s="386" t="s">
        <v>112</v>
      </c>
      <c r="C69" s="103">
        <v>2009</v>
      </c>
      <c r="D69" s="103" t="s">
        <v>44</v>
      </c>
      <c r="E69" s="106" t="s">
        <v>145</v>
      </c>
      <c r="F69" s="385"/>
    </row>
    <row r="70" spans="1:6">
      <c r="A70" s="103">
        <v>61</v>
      </c>
      <c r="B70" s="389" t="s">
        <v>113</v>
      </c>
      <c r="C70" s="103">
        <v>1977</v>
      </c>
      <c r="D70" s="103" t="s">
        <v>44</v>
      </c>
      <c r="E70" s="106" t="s">
        <v>138</v>
      </c>
      <c r="F70" s="385"/>
    </row>
    <row r="71" spans="1:6">
      <c r="A71" s="103">
        <v>62</v>
      </c>
      <c r="B71" s="387" t="s">
        <v>114</v>
      </c>
      <c r="C71" s="103">
        <v>2004</v>
      </c>
      <c r="D71" s="103" t="s">
        <v>44</v>
      </c>
      <c r="E71" s="106" t="s">
        <v>145</v>
      </c>
      <c r="F71" s="385"/>
    </row>
    <row r="72" spans="1:6">
      <c r="A72" s="103">
        <v>63</v>
      </c>
      <c r="B72" s="387" t="s">
        <v>306</v>
      </c>
      <c r="C72" s="103"/>
      <c r="D72" s="103" t="s">
        <v>44</v>
      </c>
      <c r="E72" s="106" t="s">
        <v>145</v>
      </c>
      <c r="F72" s="385"/>
    </row>
    <row r="73" spans="1:6">
      <c r="A73" s="103">
        <v>64</v>
      </c>
      <c r="B73" s="389" t="s">
        <v>283</v>
      </c>
      <c r="C73" s="103">
        <v>1981</v>
      </c>
      <c r="D73" s="103" t="s">
        <v>102</v>
      </c>
      <c r="E73" s="106" t="s">
        <v>138</v>
      </c>
      <c r="F73" s="385"/>
    </row>
    <row r="74" spans="1:6">
      <c r="A74" s="103">
        <v>65</v>
      </c>
      <c r="B74" s="386" t="s">
        <v>115</v>
      </c>
      <c r="C74" s="103">
        <v>1999</v>
      </c>
      <c r="D74" s="103" t="s">
        <v>44</v>
      </c>
      <c r="E74" s="106" t="s">
        <v>145</v>
      </c>
      <c r="F74" s="385"/>
    </row>
    <row r="75" spans="1:6">
      <c r="A75" s="103">
        <v>66</v>
      </c>
      <c r="B75" s="386" t="s">
        <v>116</v>
      </c>
      <c r="C75" s="103">
        <v>2000</v>
      </c>
      <c r="D75" s="103" t="s">
        <v>44</v>
      </c>
      <c r="E75" s="106" t="s">
        <v>145</v>
      </c>
      <c r="F75" s="385"/>
    </row>
    <row r="76" spans="1:6">
      <c r="A76" s="103">
        <v>67</v>
      </c>
      <c r="B76" s="389" t="s">
        <v>117</v>
      </c>
      <c r="C76" s="103">
        <v>1997</v>
      </c>
      <c r="D76" s="103" t="s">
        <v>44</v>
      </c>
      <c r="E76" s="106" t="s">
        <v>145</v>
      </c>
      <c r="F76" s="385"/>
    </row>
    <row r="77" spans="1:6">
      <c r="A77" s="103">
        <v>68</v>
      </c>
      <c r="B77" s="387" t="s">
        <v>305</v>
      </c>
      <c r="C77" s="103"/>
      <c r="D77" s="103" t="s">
        <v>44</v>
      </c>
      <c r="E77" s="106" t="s">
        <v>145</v>
      </c>
      <c r="F77" s="385"/>
    </row>
    <row r="78" spans="1:6">
      <c r="A78" s="103">
        <v>69</v>
      </c>
      <c r="B78" s="389" t="s">
        <v>118</v>
      </c>
      <c r="C78" s="103"/>
      <c r="D78" s="103" t="s">
        <v>77</v>
      </c>
      <c r="E78" s="106" t="s">
        <v>144</v>
      </c>
      <c r="F78" s="385"/>
    </row>
    <row r="79" spans="1:6">
      <c r="A79" s="103">
        <v>70</v>
      </c>
      <c r="B79" s="388" t="s">
        <v>285</v>
      </c>
      <c r="C79" s="103">
        <v>1998</v>
      </c>
      <c r="D79" s="103" t="s">
        <v>44</v>
      </c>
      <c r="E79" s="106" t="s">
        <v>145</v>
      </c>
      <c r="F79" s="385"/>
    </row>
    <row r="80" spans="1:6">
      <c r="A80" s="103">
        <v>71</v>
      </c>
      <c r="B80" s="388" t="s">
        <v>290</v>
      </c>
      <c r="C80" s="103">
        <v>2000</v>
      </c>
      <c r="D80" s="103" t="s">
        <v>44</v>
      </c>
      <c r="E80" s="106" t="s">
        <v>145</v>
      </c>
      <c r="F80" s="385"/>
    </row>
    <row r="81" spans="1:6">
      <c r="A81" s="103">
        <v>72</v>
      </c>
      <c r="B81" s="386" t="s">
        <v>280</v>
      </c>
      <c r="C81" s="103">
        <v>2001</v>
      </c>
      <c r="D81" s="103" t="s">
        <v>44</v>
      </c>
      <c r="E81" s="106" t="s">
        <v>145</v>
      </c>
      <c r="F81" s="106"/>
    </row>
    <row r="82" spans="1:6">
      <c r="A82" s="103">
        <v>73</v>
      </c>
      <c r="B82" s="387" t="s">
        <v>304</v>
      </c>
      <c r="C82" s="103"/>
      <c r="D82" s="103" t="s">
        <v>44</v>
      </c>
      <c r="E82" s="106" t="s">
        <v>145</v>
      </c>
      <c r="F82" s="106"/>
    </row>
    <row r="83" spans="1:6">
      <c r="A83" s="103">
        <v>74</v>
      </c>
      <c r="B83" s="389" t="s">
        <v>119</v>
      </c>
      <c r="C83" s="103">
        <v>1996</v>
      </c>
      <c r="D83" s="103" t="s">
        <v>44</v>
      </c>
      <c r="E83" s="106" t="s">
        <v>144</v>
      </c>
      <c r="F83" s="106"/>
    </row>
    <row r="84" spans="1:6">
      <c r="A84" s="103">
        <v>75</v>
      </c>
      <c r="B84" s="387" t="s">
        <v>303</v>
      </c>
      <c r="C84" s="103"/>
      <c r="D84" s="103" t="s">
        <v>44</v>
      </c>
      <c r="E84" s="106" t="s">
        <v>145</v>
      </c>
      <c r="F84" s="106"/>
    </row>
    <row r="85" spans="1:6">
      <c r="A85" s="103">
        <v>76</v>
      </c>
      <c r="B85" s="388" t="s">
        <v>120</v>
      </c>
      <c r="C85" s="103">
        <v>2008</v>
      </c>
      <c r="D85" s="103" t="s">
        <v>44</v>
      </c>
      <c r="E85" s="106" t="s">
        <v>145</v>
      </c>
      <c r="F85" s="106"/>
    </row>
    <row r="86" spans="1:6">
      <c r="A86" s="103">
        <v>77</v>
      </c>
      <c r="B86" s="387" t="s">
        <v>302</v>
      </c>
      <c r="C86" s="103">
        <v>1960</v>
      </c>
      <c r="D86" s="103" t="s">
        <v>44</v>
      </c>
      <c r="E86" s="106" t="s">
        <v>145</v>
      </c>
      <c r="F86" s="106"/>
    </row>
    <row r="87" spans="1:6">
      <c r="A87" s="103">
        <v>78</v>
      </c>
      <c r="B87" s="389" t="s">
        <v>121</v>
      </c>
      <c r="C87" s="103"/>
      <c r="D87" s="103" t="s">
        <v>44</v>
      </c>
      <c r="E87" s="106" t="s">
        <v>140</v>
      </c>
      <c r="F87" s="106"/>
    </row>
    <row r="88" spans="1:6">
      <c r="A88" s="103">
        <v>79</v>
      </c>
      <c r="B88" s="387" t="s">
        <v>301</v>
      </c>
      <c r="C88" s="103">
        <v>2003</v>
      </c>
      <c r="D88" s="103" t="s">
        <v>44</v>
      </c>
      <c r="E88" s="106" t="s">
        <v>145</v>
      </c>
      <c r="F88" s="106"/>
    </row>
    <row r="89" spans="1:6">
      <c r="A89" s="103">
        <v>80</v>
      </c>
      <c r="B89" s="386" t="s">
        <v>276</v>
      </c>
      <c r="C89" s="103">
        <v>1985</v>
      </c>
      <c r="D89" s="103" t="s">
        <v>44</v>
      </c>
      <c r="E89" s="106" t="s">
        <v>145</v>
      </c>
      <c r="F89" s="106"/>
    </row>
    <row r="91" spans="1:6" ht="15.75" customHeight="1">
      <c r="A91" s="92" t="s">
        <v>1</v>
      </c>
      <c r="B91" s="92"/>
      <c r="C91" s="185"/>
      <c r="D91" s="187" t="s">
        <v>142</v>
      </c>
      <c r="E91" s="187"/>
    </row>
  </sheetData>
  <autoFilter ref="A8:F89"/>
  <mergeCells count="5">
    <mergeCell ref="A1:F1"/>
    <mergeCell ref="E5:F5"/>
    <mergeCell ref="C4:D4"/>
    <mergeCell ref="D91:E91"/>
    <mergeCell ref="A3:F3"/>
  </mergeCells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5"/>
  <sheetViews>
    <sheetView view="pageBreakPreview" zoomScaleSheetLayoutView="100" workbookViewId="0">
      <selection sqref="A1:O1"/>
    </sheetView>
  </sheetViews>
  <sheetFormatPr defaultColWidth="7.140625" defaultRowHeight="11.25" customHeight="1"/>
  <cols>
    <col min="1" max="1" width="3.7109375" style="2" customWidth="1"/>
    <col min="2" max="3" width="12.7109375" style="35" customWidth="1"/>
    <col min="4" max="4" width="3.7109375" style="2" customWidth="1"/>
    <col min="5" max="6" width="12.7109375" style="35" customWidth="1"/>
    <col min="7" max="7" width="3.7109375" style="2" customWidth="1"/>
    <col min="8" max="8" width="12.7109375" style="35" customWidth="1"/>
    <col min="9" max="9" width="12.7109375" style="44" customWidth="1"/>
    <col min="10" max="10" width="3.7109375" style="3" customWidth="1"/>
    <col min="11" max="12" width="12.7109375" style="35" customWidth="1"/>
    <col min="13" max="13" width="3.7109375" style="2" customWidth="1"/>
    <col min="14" max="15" width="12.7109375" style="35" customWidth="1"/>
    <col min="16" max="16384" width="7.140625" style="35"/>
  </cols>
  <sheetData>
    <row r="1" spans="1:18" ht="15.95" customHeight="1">
      <c r="A1" s="218" t="s">
        <v>23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</row>
    <row r="2" spans="1:18" ht="15.95" customHeight="1">
      <c r="A2" s="218" t="s">
        <v>22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</row>
    <row r="3" spans="1:18" ht="15.95" customHeight="1">
      <c r="A3" s="218" t="s">
        <v>21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</row>
    <row r="4" spans="1:18" s="32" customFormat="1" ht="15.95" customHeight="1">
      <c r="A4" s="219" t="str">
        <f>[5]WSB!B1</f>
        <v>XIII открытый городской турнир по бадминтону "Кубок КемГУ"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</row>
    <row r="5" spans="1:18" s="32" customFormat="1" ht="15.95" customHeight="1">
      <c r="A5" s="220" t="s">
        <v>20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</row>
    <row r="6" spans="1:18" ht="15.95" customHeight="1">
      <c r="B6" s="47"/>
      <c r="C6" s="47"/>
      <c r="D6" s="11"/>
      <c r="E6" s="47"/>
      <c r="F6" s="9"/>
      <c r="G6" s="12"/>
      <c r="H6" s="9"/>
      <c r="I6" s="9"/>
      <c r="J6" s="12"/>
      <c r="K6" s="9"/>
      <c r="L6" s="9"/>
      <c r="M6" s="12"/>
      <c r="N6" s="9"/>
      <c r="O6" s="47"/>
    </row>
    <row r="7" spans="1:18" ht="15.95" customHeight="1">
      <c r="B7" s="7" t="s">
        <v>19</v>
      </c>
      <c r="C7" s="186" t="str">
        <f>[5]WSB!B2</f>
        <v>Кемерово</v>
      </c>
      <c r="D7" s="186"/>
      <c r="E7" s="186"/>
      <c r="H7" s="32" t="s">
        <v>18</v>
      </c>
      <c r="I7" s="32"/>
      <c r="J7" s="31"/>
      <c r="K7" s="214" t="str">
        <f>[5]WSB!B3</f>
        <v>17-19.01.2020</v>
      </c>
      <c r="L7" s="215"/>
      <c r="N7" s="7" t="s">
        <v>17</v>
      </c>
      <c r="O7" s="30" t="str">
        <f>[5]WSB!B5</f>
        <v>WSB</v>
      </c>
    </row>
    <row r="8" spans="1:18" ht="15.95" customHeight="1">
      <c r="E8" s="24"/>
      <c r="F8" s="29"/>
      <c r="G8" s="28"/>
      <c r="H8" s="24"/>
      <c r="I8" s="24"/>
      <c r="J8" s="27"/>
      <c r="K8" s="25"/>
      <c r="L8" s="25"/>
      <c r="M8" s="26"/>
      <c r="N8" s="25"/>
      <c r="O8" s="24"/>
    </row>
    <row r="9" spans="1:18" s="8" customFormat="1" ht="15.95" customHeight="1">
      <c r="A9" s="5">
        <v>1</v>
      </c>
      <c r="B9" s="201" t="str">
        <f>IF(VLOOKUP(A9,[5]WSB!$C$5:$D$20,2,FALSE)=0,"X",VLOOKUP(A9,[5]WSB!$C$5:$D$20,2,FALSE))</f>
        <v>Фролова Юлия</v>
      </c>
      <c r="C9" s="202"/>
      <c r="D9" s="15">
        <v>1</v>
      </c>
      <c r="E9" s="203" t="str">
        <f>B9</f>
        <v>Фролова Юлия</v>
      </c>
      <c r="F9" s="203"/>
      <c r="G9" s="6"/>
      <c r="H9" s="40"/>
      <c r="I9" s="40"/>
      <c r="J9" s="6"/>
      <c r="K9" s="20"/>
      <c r="L9" s="20"/>
      <c r="P9" s="20"/>
      <c r="Q9" s="20"/>
      <c r="R9" s="20"/>
    </row>
    <row r="10" spans="1:18" s="8" customFormat="1" ht="15.95" customHeight="1">
      <c r="A10" s="5">
        <v>16</v>
      </c>
      <c r="B10" s="204" t="str">
        <f>IF(VLOOKUP(A10,[5]WSB!$C$5:$D$20,2,FALSE)=0,"X",VLOOKUP(A10,[5]WSB!$C$5:$D$20,2,FALSE))</f>
        <v>X</v>
      </c>
      <c r="C10" s="205"/>
      <c r="D10" s="18"/>
      <c r="E10" s="206"/>
      <c r="F10" s="207"/>
      <c r="G10" s="15">
        <v>13</v>
      </c>
      <c r="H10" s="203" t="str">
        <f>E9</f>
        <v>Фролова Юлия</v>
      </c>
      <c r="I10" s="203"/>
      <c r="J10" s="6"/>
      <c r="K10" s="40"/>
      <c r="L10" s="40"/>
      <c r="Q10" s="20"/>
      <c r="R10" s="20"/>
    </row>
    <row r="11" spans="1:18" s="8" customFormat="1" ht="15.95" customHeight="1">
      <c r="A11" s="5">
        <v>9</v>
      </c>
      <c r="B11" s="204" t="str">
        <f>IF(VLOOKUP(A11,[5]WSB!$C$5:$D$20,2,FALSE)=0,"X",VLOOKUP(A11,[5]WSB!$C$5:$D$20,2,FALSE))</f>
        <v>X</v>
      </c>
      <c r="C11" s="205"/>
      <c r="D11" s="15">
        <v>2</v>
      </c>
      <c r="E11" s="203" t="str">
        <f>B12</f>
        <v>X</v>
      </c>
      <c r="F11" s="203"/>
      <c r="G11" s="18"/>
      <c r="H11" s="206"/>
      <c r="I11" s="207"/>
      <c r="J11" s="6"/>
      <c r="K11" s="38"/>
      <c r="L11" s="20"/>
      <c r="P11" s="34"/>
      <c r="Q11" s="20"/>
      <c r="R11" s="20"/>
    </row>
    <row r="12" spans="1:18" s="8" customFormat="1" ht="15.95" customHeight="1">
      <c r="A12" s="5">
        <v>8</v>
      </c>
      <c r="B12" s="204" t="str">
        <f>IF(VLOOKUP(A12,[5]WSB!$C$5:$D$20,2,FALSE)=0,"X",VLOOKUP(A12,[5]WSB!$C$5:$D$20,2,FALSE))</f>
        <v>X</v>
      </c>
      <c r="C12" s="205"/>
      <c r="D12" s="18"/>
      <c r="E12" s="221"/>
      <c r="F12" s="206"/>
      <c r="G12" s="6"/>
      <c r="H12" s="20"/>
      <c r="I12" s="36"/>
      <c r="J12" s="15">
        <v>23</v>
      </c>
      <c r="K12" s="203" t="str">
        <f>H10</f>
        <v>Фролова Юлия</v>
      </c>
      <c r="L12" s="203"/>
      <c r="P12" s="20"/>
    </row>
    <row r="13" spans="1:18" s="8" customFormat="1" ht="15.95" customHeight="1">
      <c r="A13" s="5">
        <v>5</v>
      </c>
      <c r="B13" s="201" t="str">
        <f>IF(VLOOKUP(A13,[5]WSB!$C$5:$D$20,2,FALSE)=0,"X",VLOOKUP(A13,[5]WSB!$C$5:$D$20,2,FALSE))</f>
        <v>Кириллова Валерия</v>
      </c>
      <c r="C13" s="202"/>
      <c r="D13" s="45">
        <v>3</v>
      </c>
      <c r="E13" s="203" t="str">
        <f>B13</f>
        <v>Кириллова Валерия</v>
      </c>
      <c r="F13" s="203"/>
      <c r="G13" s="38"/>
      <c r="H13" s="20"/>
      <c r="I13" s="36"/>
      <c r="J13" s="14"/>
      <c r="K13" s="206" t="s">
        <v>231</v>
      </c>
      <c r="L13" s="207"/>
    </row>
    <row r="14" spans="1:18" s="8" customFormat="1" ht="15.95" customHeight="1">
      <c r="A14" s="5">
        <v>12</v>
      </c>
      <c r="B14" s="204" t="str">
        <f>IF(VLOOKUP(A14,[5]WSB!$C$5:$D$20,2,FALSE)=0,"X",VLOOKUP(A14,[5]WSB!$C$5:$D$20,2,FALSE))</f>
        <v>X</v>
      </c>
      <c r="C14" s="205"/>
      <c r="D14" s="18"/>
      <c r="E14" s="206"/>
      <c r="F14" s="207"/>
      <c r="G14" s="15">
        <v>14</v>
      </c>
      <c r="H14" s="203" t="str">
        <f>E13</f>
        <v>Кириллова Валерия</v>
      </c>
      <c r="I14" s="208"/>
      <c r="J14" s="6"/>
      <c r="K14" s="20"/>
      <c r="M14" s="14"/>
      <c r="N14" s="209" t="s">
        <v>16</v>
      </c>
      <c r="O14" s="209"/>
    </row>
    <row r="15" spans="1:18" s="8" customFormat="1" ht="15.95" customHeight="1">
      <c r="A15" s="5">
        <v>13</v>
      </c>
      <c r="B15" s="204" t="str">
        <f>IF(VLOOKUP(A15,[5]WSB!$C$5:$D$20,2,FALSE)=0,"X",VLOOKUP(A15,[5]WSB!$C$5:$D$20,2,FALSE))</f>
        <v>X</v>
      </c>
      <c r="C15" s="205"/>
      <c r="D15" s="15">
        <v>4</v>
      </c>
      <c r="E15" s="203" t="str">
        <f>B16</f>
        <v>Кирюхина Анжелика</v>
      </c>
      <c r="F15" s="208"/>
      <c r="G15" s="6"/>
      <c r="H15" s="206" t="s">
        <v>232</v>
      </c>
      <c r="I15" s="206"/>
      <c r="J15" s="6"/>
      <c r="K15" s="20"/>
      <c r="L15" s="20"/>
      <c r="M15" s="14"/>
      <c r="N15" s="209"/>
      <c r="O15" s="209"/>
      <c r="P15" s="20"/>
    </row>
    <row r="16" spans="1:18" s="8" customFormat="1" ht="15.95" customHeight="1">
      <c r="A16" s="5">
        <v>4</v>
      </c>
      <c r="B16" s="201" t="str">
        <f>IF(VLOOKUP(A16,[5]WSB!$C$5:$D$20,2,FALSE)=0,"X",VLOOKUP(A16,[5]WSB!$C$5:$D$20,2,FALSE))</f>
        <v>Кирюхина Анжелика</v>
      </c>
      <c r="C16" s="202"/>
      <c r="D16" s="18"/>
      <c r="E16" s="206"/>
      <c r="F16" s="206"/>
      <c r="G16" s="6"/>
      <c r="H16" s="20"/>
      <c r="I16" s="20"/>
      <c r="J16" s="6"/>
      <c r="K16" s="20"/>
      <c r="M16" s="15">
        <v>32</v>
      </c>
      <c r="N16" s="203" t="str">
        <f>K12</f>
        <v>Фролова Юлия</v>
      </c>
      <c r="O16" s="203"/>
    </row>
    <row r="17" spans="1:29" s="8" customFormat="1" ht="15.95" customHeight="1">
      <c r="A17" s="5">
        <v>3</v>
      </c>
      <c r="B17" s="201" t="str">
        <f>IF(VLOOKUP(A17,[5]WSB!$C$5:$D$20,2,FALSE)=0,"X",VLOOKUP(A17,[5]WSB!$C$5:$D$20,2,FALSE))</f>
        <v>Ряттель Надежда</v>
      </c>
      <c r="C17" s="202"/>
      <c r="D17" s="15">
        <v>5</v>
      </c>
      <c r="E17" s="203" t="str">
        <f>B17</f>
        <v>Ряттель Надежда</v>
      </c>
      <c r="F17" s="203"/>
      <c r="G17" s="6"/>
      <c r="H17" s="40"/>
      <c r="I17" s="40"/>
      <c r="J17" s="6"/>
      <c r="K17" s="20"/>
      <c r="L17" s="20"/>
      <c r="M17" s="14"/>
      <c r="N17" s="210" t="s">
        <v>15</v>
      </c>
      <c r="O17" s="210"/>
    </row>
    <row r="18" spans="1:29" s="8" customFormat="1" ht="15.95" customHeight="1">
      <c r="A18" s="5">
        <v>14</v>
      </c>
      <c r="B18" s="204" t="str">
        <f>IF(VLOOKUP(A18,[5]WSB!$C$5:$D$20,2,FALSE)=0,"X",VLOOKUP(A18,[5]WSB!$C$5:$D$20,2,FALSE))</f>
        <v>X</v>
      </c>
      <c r="C18" s="205"/>
      <c r="D18" s="18"/>
      <c r="E18" s="206"/>
      <c r="F18" s="207"/>
      <c r="G18" s="15">
        <v>15</v>
      </c>
      <c r="H18" s="203" t="str">
        <f>E17</f>
        <v>Ряттель Надежда</v>
      </c>
      <c r="I18" s="203"/>
      <c r="J18" s="6"/>
      <c r="K18" s="40"/>
      <c r="L18" s="40"/>
      <c r="M18" s="14"/>
      <c r="N18" s="20"/>
    </row>
    <row r="19" spans="1:29" s="8" customFormat="1" ht="15.95" customHeight="1">
      <c r="A19" s="5">
        <v>11</v>
      </c>
      <c r="B19" s="204" t="str">
        <f>IF(VLOOKUP(A19,[5]WSB!$C$5:$D$20,2,FALSE)=0,"X",VLOOKUP(A19,[5]WSB!$C$5:$D$20,2,FALSE))</f>
        <v>X</v>
      </c>
      <c r="C19" s="205"/>
      <c r="D19" s="15">
        <v>6</v>
      </c>
      <c r="E19" s="203" t="str">
        <f>B20</f>
        <v>Секлецова Анна</v>
      </c>
      <c r="F19" s="203"/>
      <c r="G19" s="18"/>
      <c r="H19" s="206" t="s">
        <v>233</v>
      </c>
      <c r="I19" s="207"/>
      <c r="J19" s="6"/>
      <c r="K19" s="38"/>
      <c r="L19" s="20"/>
      <c r="M19" s="14"/>
      <c r="N19" s="20"/>
    </row>
    <row r="20" spans="1:29" s="8" customFormat="1" ht="15.95" customHeight="1">
      <c r="A20" s="5">
        <v>6</v>
      </c>
      <c r="B20" s="201" t="str">
        <f>IF(VLOOKUP(A20,[5]WSB!$C$5:$D$20,2,FALSE)=0,"X",VLOOKUP(A20,[5]WSB!$C$5:$D$20,2,FALSE))</f>
        <v>Секлецова Анна</v>
      </c>
      <c r="C20" s="202"/>
      <c r="D20" s="18"/>
      <c r="E20" s="221"/>
      <c r="F20" s="206"/>
      <c r="G20" s="6"/>
      <c r="H20" s="20"/>
      <c r="I20" s="36"/>
      <c r="J20" s="15">
        <v>24</v>
      </c>
      <c r="K20" s="203" t="str">
        <f>H18</f>
        <v>Ряттель Надежда</v>
      </c>
      <c r="L20" s="208"/>
      <c r="M20" s="14"/>
      <c r="N20" s="23"/>
    </row>
    <row r="21" spans="1:29" s="8" customFormat="1" ht="15.95" customHeight="1">
      <c r="A21" s="5">
        <v>7</v>
      </c>
      <c r="B21" s="204" t="str">
        <f>IF(VLOOKUP(A21,[5]WSB!$C$5:$D$20,2,FALSE)=0,"X",VLOOKUP(A21,[5]WSB!$C$5:$D$20,2,FALSE))</f>
        <v>X</v>
      </c>
      <c r="C21" s="205"/>
      <c r="D21" s="15">
        <v>7</v>
      </c>
      <c r="E21" s="203" t="str">
        <f>B21</f>
        <v>X</v>
      </c>
      <c r="F21" s="203"/>
      <c r="G21" s="6"/>
      <c r="H21" s="20"/>
      <c r="I21" s="36"/>
      <c r="J21" s="14"/>
      <c r="K21" s="221" t="s">
        <v>234</v>
      </c>
      <c r="L21" s="206"/>
      <c r="M21" s="6"/>
      <c r="N21" s="22"/>
      <c r="T21" s="6"/>
      <c r="U21" s="5"/>
      <c r="V21" s="40"/>
      <c r="W21" s="40"/>
      <c r="X21" s="6"/>
      <c r="Y21" s="38"/>
      <c r="Z21" s="38"/>
      <c r="AA21" s="6"/>
      <c r="AB21" s="20"/>
      <c r="AC21" s="20"/>
    </row>
    <row r="22" spans="1:29" s="8" customFormat="1" ht="15.95" customHeight="1">
      <c r="A22" s="5">
        <v>10</v>
      </c>
      <c r="B22" s="204" t="str">
        <f>IF(VLOOKUP(A22,[5]WSB!$C$5:$D$20,2,FALSE)=0,"X",VLOOKUP(A22,[5]WSB!$C$5:$D$20,2,FALSE))</f>
        <v>X</v>
      </c>
      <c r="C22" s="205"/>
      <c r="D22" s="18"/>
      <c r="E22" s="206"/>
      <c r="F22" s="207"/>
      <c r="G22" s="15">
        <v>16</v>
      </c>
      <c r="H22" s="203" t="str">
        <f>E23</f>
        <v>Кобзева Ольга</v>
      </c>
      <c r="I22" s="208"/>
      <c r="J22" s="6"/>
      <c r="K22" s="20"/>
      <c r="M22" s="5"/>
    </row>
    <row r="23" spans="1:29" s="8" customFormat="1" ht="15.95" customHeight="1">
      <c r="A23" s="5">
        <v>15</v>
      </c>
      <c r="B23" s="204" t="str">
        <f>IF(VLOOKUP(A23,[5]WSB!$C$5:$D$20,2,FALSE)=0,"X",VLOOKUP(A23,[5]WSB!$C$5:$D$20,2,FALSE))</f>
        <v>X</v>
      </c>
      <c r="C23" s="205"/>
      <c r="D23" s="15">
        <v>8</v>
      </c>
      <c r="E23" s="203" t="str">
        <f>B24</f>
        <v>Кобзева Ольга</v>
      </c>
      <c r="F23" s="208"/>
      <c r="G23" s="6"/>
      <c r="H23" s="206"/>
      <c r="I23" s="206"/>
      <c r="J23" s="6"/>
      <c r="K23" s="20"/>
      <c r="L23" s="20"/>
      <c r="M23" s="6"/>
    </row>
    <row r="24" spans="1:29" s="8" customFormat="1" ht="15.95" customHeight="1">
      <c r="A24" s="5">
        <v>2</v>
      </c>
      <c r="B24" s="201" t="str">
        <f>IF(VLOOKUP(A24,[5]WSB!$C$5:$D$20,2,FALSE)=0,"X",VLOOKUP(A24,[5]WSB!$C$5:$D$20,2,FALSE))</f>
        <v>Кобзева Ольга</v>
      </c>
      <c r="C24" s="202"/>
      <c r="D24" s="18"/>
      <c r="E24" s="206"/>
      <c r="F24" s="206"/>
      <c r="G24" s="6"/>
      <c r="H24" s="20"/>
      <c r="I24" s="20"/>
    </row>
    <row r="25" spans="1:29" s="8" customFormat="1" ht="15.95" customHeight="1">
      <c r="A25" s="5"/>
      <c r="B25" s="40"/>
      <c r="C25" s="40"/>
      <c r="D25" s="6"/>
      <c r="E25" s="38"/>
      <c r="F25" s="38"/>
      <c r="G25" s="6">
        <v>-23</v>
      </c>
      <c r="H25" s="201" t="str">
        <f>IF(K12=H10,H14,H10)</f>
        <v>Кириллова Валерия</v>
      </c>
      <c r="I25" s="202"/>
      <c r="J25" s="15">
        <v>31</v>
      </c>
      <c r="K25" s="203" t="str">
        <f>H26</f>
        <v>Кобзева Ольга</v>
      </c>
      <c r="L25" s="203"/>
      <c r="M25" s="211" t="s">
        <v>12</v>
      </c>
      <c r="N25" s="211"/>
    </row>
    <row r="26" spans="1:29" s="8" customFormat="1" ht="15.95" customHeight="1">
      <c r="A26" s="5"/>
      <c r="B26" s="40"/>
      <c r="C26" s="40"/>
      <c r="D26" s="6"/>
      <c r="E26" s="38"/>
      <c r="F26" s="38"/>
      <c r="G26" s="5">
        <v>-24</v>
      </c>
      <c r="H26" s="201" t="str">
        <f>IF(K20=H18,H22,H18)</f>
        <v>Кобзева Ольга</v>
      </c>
      <c r="I26" s="202"/>
      <c r="J26" s="18"/>
      <c r="K26" s="210" t="s">
        <v>235</v>
      </c>
      <c r="L26" s="210"/>
      <c r="M26" s="211"/>
      <c r="N26" s="211"/>
    </row>
    <row r="27" spans="1:29" s="8" customFormat="1" ht="15.95" customHeight="1">
      <c r="A27" s="5"/>
      <c r="B27" s="40"/>
      <c r="C27" s="40"/>
      <c r="D27" s="6"/>
      <c r="E27" s="38"/>
      <c r="F27" s="38"/>
      <c r="G27" s="6"/>
      <c r="H27" s="20"/>
      <c r="I27" s="20"/>
      <c r="J27" s="5"/>
      <c r="K27" s="40"/>
      <c r="L27" s="40"/>
      <c r="M27" s="6"/>
      <c r="N27" s="37"/>
      <c r="O27" s="37"/>
    </row>
    <row r="28" spans="1:29" s="8" customFormat="1" ht="15.95" customHeight="1">
      <c r="A28" s="5">
        <v>-13</v>
      </c>
      <c r="B28" s="204" t="str">
        <f>IF(H10=E9,E11,E9)</f>
        <v>X</v>
      </c>
      <c r="C28" s="205"/>
      <c r="D28" s="15">
        <v>21</v>
      </c>
      <c r="E28" s="212" t="str">
        <f>B29</f>
        <v>Кирюхина Анжелика</v>
      </c>
      <c r="F28" s="212"/>
      <c r="G28" s="6"/>
      <c r="H28" s="20"/>
      <c r="I28" s="20"/>
      <c r="J28" s="20"/>
      <c r="K28" s="40"/>
      <c r="L28" s="40"/>
      <c r="M28" s="6"/>
      <c r="N28" s="37"/>
      <c r="O28" s="37"/>
    </row>
    <row r="29" spans="1:29" s="8" customFormat="1" ht="15.95" customHeight="1">
      <c r="A29" s="5">
        <v>-14</v>
      </c>
      <c r="B29" s="201" t="str">
        <f>IF(H14=E13,E15,E13)</f>
        <v>Кирюхина Анжелика</v>
      </c>
      <c r="C29" s="202"/>
      <c r="D29" s="18"/>
      <c r="E29" s="206"/>
      <c r="F29" s="207"/>
      <c r="G29" s="15">
        <v>30</v>
      </c>
      <c r="H29" s="203" t="str">
        <f>E30</f>
        <v>Секлецова Анна</v>
      </c>
      <c r="I29" s="203"/>
      <c r="J29" s="209" t="s">
        <v>10</v>
      </c>
      <c r="K29" s="209"/>
      <c r="L29" s="40"/>
      <c r="M29" s="6"/>
      <c r="N29" s="37"/>
      <c r="O29" s="37"/>
    </row>
    <row r="30" spans="1:29" s="8" customFormat="1" ht="15.95" customHeight="1">
      <c r="A30" s="5">
        <v>-15</v>
      </c>
      <c r="B30" s="201" t="str">
        <f>IF(H18=E17,E19,E17)</f>
        <v>Секлецова Анна</v>
      </c>
      <c r="C30" s="202"/>
      <c r="D30" s="15">
        <v>22</v>
      </c>
      <c r="E30" s="208" t="str">
        <f>B30</f>
        <v>Секлецова Анна</v>
      </c>
      <c r="F30" s="213"/>
      <c r="G30" s="14"/>
      <c r="H30" s="206" t="s">
        <v>236</v>
      </c>
      <c r="I30" s="206"/>
      <c r="J30" s="209"/>
      <c r="K30" s="209"/>
      <c r="L30" s="40"/>
      <c r="M30" s="6"/>
      <c r="N30" s="37"/>
      <c r="O30" s="37"/>
    </row>
    <row r="31" spans="1:29" s="8" customFormat="1" ht="15.95" customHeight="1">
      <c r="A31" s="5">
        <v>-16</v>
      </c>
      <c r="B31" s="204" t="str">
        <f>IF(H22=E21,E23,E21)</f>
        <v>X</v>
      </c>
      <c r="C31" s="205"/>
      <c r="D31" s="18"/>
      <c r="E31" s="206"/>
      <c r="F31" s="206"/>
      <c r="G31" s="6"/>
      <c r="H31" s="40"/>
      <c r="I31" s="40"/>
      <c r="J31" s="20"/>
      <c r="K31" s="40"/>
      <c r="L31" s="40"/>
      <c r="M31" s="6"/>
      <c r="N31" s="37"/>
      <c r="O31" s="37"/>
    </row>
    <row r="32" spans="1:29" s="8" customFormat="1" ht="15.95" customHeight="1">
      <c r="B32" s="33"/>
      <c r="C32" s="33"/>
      <c r="E32" s="39"/>
      <c r="F32" s="39"/>
      <c r="K32" s="40"/>
      <c r="L32" s="40"/>
      <c r="M32" s="6"/>
      <c r="N32" s="37"/>
      <c r="O32" s="37"/>
    </row>
    <row r="33" spans="1:32" s="8" customFormat="1" ht="15.95" customHeight="1">
      <c r="A33" s="6">
        <v>-21</v>
      </c>
      <c r="B33" s="204" t="str">
        <f>IF(E28=B28,B29,B28)</f>
        <v>X</v>
      </c>
      <c r="C33" s="205"/>
      <c r="D33" s="21">
        <v>29</v>
      </c>
      <c r="E33" s="203"/>
      <c r="F33" s="203"/>
      <c r="G33" s="211" t="s">
        <v>9</v>
      </c>
      <c r="H33" s="211"/>
      <c r="K33" s="40"/>
      <c r="L33" s="40"/>
      <c r="M33" s="6"/>
      <c r="N33" s="37"/>
      <c r="O33" s="37"/>
    </row>
    <row r="34" spans="1:32" s="8" customFormat="1" ht="15.95" customHeight="1">
      <c r="A34" s="6">
        <v>-22</v>
      </c>
      <c r="B34" s="204" t="str">
        <f>IF(E30=B30,B31,B30)</f>
        <v>X</v>
      </c>
      <c r="C34" s="205"/>
      <c r="D34" s="18"/>
      <c r="E34" s="206"/>
      <c r="F34" s="206"/>
      <c r="G34" s="211"/>
      <c r="H34" s="211"/>
      <c r="K34" s="40"/>
      <c r="L34" s="40"/>
      <c r="M34" s="6"/>
      <c r="N34" s="37"/>
      <c r="O34" s="37"/>
    </row>
    <row r="35" spans="1:32" s="8" customFormat="1" ht="15.95" customHeight="1">
      <c r="A35" s="5"/>
      <c r="B35" s="40"/>
      <c r="C35" s="40"/>
      <c r="D35" s="6"/>
      <c r="E35" s="38"/>
      <c r="F35" s="38"/>
      <c r="G35" s="6"/>
      <c r="H35" s="20"/>
      <c r="I35" s="20"/>
      <c r="J35" s="5"/>
      <c r="K35" s="40"/>
      <c r="L35" s="40"/>
      <c r="M35" s="6"/>
      <c r="N35" s="37"/>
      <c r="O35" s="37"/>
    </row>
    <row r="36" spans="1:32" s="8" customFormat="1" ht="15.95" customHeight="1">
      <c r="A36" s="5">
        <v>-1</v>
      </c>
      <c r="B36" s="204" t="str">
        <f>IF(E9=B9,B10,B9)</f>
        <v>X</v>
      </c>
      <c r="C36" s="205"/>
      <c r="D36" s="6">
        <v>9</v>
      </c>
      <c r="E36" s="203" t="str">
        <f>B37</f>
        <v>X</v>
      </c>
      <c r="F36" s="203"/>
      <c r="G36" s="5"/>
      <c r="J36" s="5"/>
      <c r="M36" s="5"/>
    </row>
    <row r="37" spans="1:32" s="8" customFormat="1" ht="15.95" customHeight="1">
      <c r="A37" s="5">
        <v>-2</v>
      </c>
      <c r="B37" s="204" t="str">
        <f>IF(E11=B11,B12,B11)</f>
        <v>X</v>
      </c>
      <c r="C37" s="205"/>
      <c r="D37" s="18"/>
      <c r="E37" s="206"/>
      <c r="F37" s="207"/>
      <c r="G37" s="15">
        <v>19</v>
      </c>
      <c r="H37" s="203" t="str">
        <f>E36</f>
        <v>X</v>
      </c>
      <c r="I37" s="203"/>
      <c r="J37" s="6"/>
      <c r="K37" s="40"/>
      <c r="L37" s="40"/>
      <c r="M37" s="6"/>
      <c r="N37" s="20"/>
    </row>
    <row r="38" spans="1:32" s="8" customFormat="1" ht="15.95" customHeight="1">
      <c r="A38" s="5">
        <v>-3</v>
      </c>
      <c r="B38" s="204" t="str">
        <f>IF(E13=B13,B14,B13)</f>
        <v>X</v>
      </c>
      <c r="C38" s="205"/>
      <c r="D38" s="15">
        <v>10</v>
      </c>
      <c r="E38" s="208" t="str">
        <f>B39</f>
        <v>X</v>
      </c>
      <c r="F38" s="213"/>
      <c r="G38" s="46"/>
      <c r="H38" s="206"/>
      <c r="I38" s="207"/>
      <c r="J38" s="6"/>
      <c r="K38" s="38"/>
      <c r="L38" s="20"/>
      <c r="M38" s="6"/>
      <c r="N38" s="20"/>
    </row>
    <row r="39" spans="1:32" s="8" customFormat="1" ht="15.95" customHeight="1">
      <c r="A39" s="5">
        <v>-4</v>
      </c>
      <c r="B39" s="204" t="str">
        <f>IF(E15=B15,B16,B15)</f>
        <v>X</v>
      </c>
      <c r="C39" s="205"/>
      <c r="D39" s="18"/>
      <c r="E39" s="206"/>
      <c r="F39" s="206"/>
      <c r="G39" s="6"/>
      <c r="H39" s="20"/>
      <c r="I39" s="36"/>
      <c r="J39" s="15">
        <v>28</v>
      </c>
      <c r="K39" s="203" t="str">
        <f>H37</f>
        <v>X</v>
      </c>
      <c r="L39" s="203"/>
      <c r="M39" s="209" t="s">
        <v>6</v>
      </c>
      <c r="N39" s="209"/>
      <c r="P39" s="20"/>
    </row>
    <row r="40" spans="1:32" s="8" customFormat="1" ht="15.95" customHeight="1">
      <c r="A40" s="5">
        <v>-5</v>
      </c>
      <c r="B40" s="204" t="str">
        <f>IF(E17=B17,B18,B17)</f>
        <v>X</v>
      </c>
      <c r="C40" s="205"/>
      <c r="D40" s="15">
        <v>11</v>
      </c>
      <c r="E40" s="203" t="str">
        <f>B41</f>
        <v>X</v>
      </c>
      <c r="F40" s="203"/>
      <c r="G40" s="6"/>
      <c r="H40" s="20"/>
      <c r="I40" s="36"/>
      <c r="J40" s="14"/>
      <c r="K40" s="206"/>
      <c r="L40" s="206"/>
      <c r="M40" s="209"/>
      <c r="N40" s="209"/>
    </row>
    <row r="41" spans="1:32" s="8" customFormat="1" ht="15.95" customHeight="1">
      <c r="A41" s="5">
        <v>-6</v>
      </c>
      <c r="B41" s="204" t="str">
        <f>IF(E19=B19,B20,B19)</f>
        <v>X</v>
      </c>
      <c r="C41" s="205"/>
      <c r="D41" s="18"/>
      <c r="E41" s="206"/>
      <c r="F41" s="206"/>
      <c r="G41" s="15">
        <v>20</v>
      </c>
      <c r="H41" s="203" t="str">
        <f>E42</f>
        <v>X</v>
      </c>
      <c r="I41" s="208"/>
      <c r="J41" s="6"/>
      <c r="K41" s="20"/>
      <c r="M41" s="5"/>
    </row>
    <row r="42" spans="1:32" s="8" customFormat="1" ht="15.95" customHeight="1">
      <c r="A42" s="5">
        <v>-7</v>
      </c>
      <c r="B42" s="204" t="str">
        <f>IF(E21=B21,B22,B21)</f>
        <v>X</v>
      </c>
      <c r="C42" s="205"/>
      <c r="D42" s="15">
        <v>12</v>
      </c>
      <c r="E42" s="208" t="str">
        <f>B42</f>
        <v>X</v>
      </c>
      <c r="F42" s="213"/>
      <c r="G42" s="6"/>
      <c r="H42" s="206"/>
      <c r="I42" s="206"/>
      <c r="J42" s="6"/>
      <c r="K42" s="20"/>
      <c r="L42" s="20"/>
      <c r="M42" s="6"/>
      <c r="N42" s="20"/>
      <c r="AB42" s="20"/>
      <c r="AC42" s="6"/>
      <c r="AD42" s="20"/>
      <c r="AE42" s="19"/>
      <c r="AF42" s="19"/>
    </row>
    <row r="43" spans="1:32" s="8" customFormat="1" ht="15.95" customHeight="1">
      <c r="A43" s="5">
        <v>-8</v>
      </c>
      <c r="B43" s="204" t="str">
        <f>IF(E23=B23,B24,B23)</f>
        <v>X</v>
      </c>
      <c r="C43" s="205"/>
      <c r="D43" s="46"/>
      <c r="E43" s="206"/>
      <c r="F43" s="206"/>
      <c r="G43" s="6"/>
      <c r="H43" s="20"/>
      <c r="I43" s="20"/>
      <c r="AC43" s="5"/>
    </row>
    <row r="44" spans="1:32" s="8" customFormat="1" ht="15.95" customHeight="1">
      <c r="B44" s="39"/>
      <c r="C44" s="39"/>
      <c r="E44" s="39"/>
      <c r="F44" s="39"/>
      <c r="AC44" s="5"/>
    </row>
    <row r="45" spans="1:32" s="8" customFormat="1" ht="15.95" customHeight="1">
      <c r="A45" s="6">
        <v>-19</v>
      </c>
      <c r="B45" s="204" t="str">
        <f>IF(H37=E36,E38,E36)</f>
        <v>X</v>
      </c>
      <c r="C45" s="205"/>
      <c r="D45" s="14">
        <v>27</v>
      </c>
      <c r="E45" s="203" t="str">
        <f>B46</f>
        <v>X</v>
      </c>
      <c r="F45" s="203"/>
      <c r="G45" s="211" t="s">
        <v>5</v>
      </c>
      <c r="H45" s="211"/>
      <c r="O45" s="37"/>
      <c r="AC45" s="5"/>
    </row>
    <row r="46" spans="1:32" s="8" customFormat="1" ht="15.95" customHeight="1">
      <c r="A46" s="6">
        <v>-20</v>
      </c>
      <c r="B46" s="204" t="str">
        <f>IF(H41=E40,E42,E40)</f>
        <v>X</v>
      </c>
      <c r="C46" s="205"/>
      <c r="D46" s="18"/>
      <c r="E46" s="210"/>
      <c r="F46" s="210"/>
      <c r="G46" s="211"/>
      <c r="H46" s="211"/>
      <c r="AC46" s="5"/>
    </row>
    <row r="47" spans="1:32" s="8" customFormat="1" ht="15.95" customHeight="1">
      <c r="A47" s="5"/>
      <c r="B47" s="40"/>
      <c r="C47" s="40"/>
      <c r="D47" s="6"/>
      <c r="E47" s="38"/>
      <c r="F47" s="38"/>
      <c r="G47" s="6"/>
      <c r="H47" s="40"/>
      <c r="I47" s="40"/>
      <c r="J47" s="6"/>
      <c r="K47" s="37"/>
      <c r="L47" s="37"/>
      <c r="M47" s="16"/>
      <c r="AC47" s="5"/>
    </row>
    <row r="48" spans="1:32" s="13" customFormat="1" ht="15.95" customHeight="1">
      <c r="A48" s="5">
        <v>-9</v>
      </c>
      <c r="B48" s="204" t="str">
        <f>IF(E36=B36,B37,B36)</f>
        <v>X</v>
      </c>
      <c r="C48" s="205"/>
      <c r="D48" s="21">
        <v>17</v>
      </c>
      <c r="E48" s="203" t="str">
        <f>B49</f>
        <v>X</v>
      </c>
      <c r="F48" s="203"/>
      <c r="G48" s="6"/>
      <c r="H48" s="40"/>
      <c r="I48" s="40"/>
      <c r="J48" s="6"/>
    </row>
    <row r="49" spans="1:15" s="13" customFormat="1" ht="15.95" customHeight="1">
      <c r="A49" s="5">
        <v>-10</v>
      </c>
      <c r="B49" s="204" t="str">
        <f>IF(E38=B38,B39,B38)</f>
        <v>X</v>
      </c>
      <c r="C49" s="205"/>
      <c r="D49" s="46"/>
      <c r="E49" s="206"/>
      <c r="F49" s="206"/>
      <c r="G49" s="15">
        <v>26</v>
      </c>
      <c r="H49" s="203" t="str">
        <f>E48</f>
        <v>X</v>
      </c>
      <c r="I49" s="203"/>
      <c r="J49" s="209" t="s">
        <v>3</v>
      </c>
      <c r="K49" s="209"/>
    </row>
    <row r="50" spans="1:15" s="13" customFormat="1" ht="15.95" customHeight="1">
      <c r="A50" s="5">
        <v>-11</v>
      </c>
      <c r="B50" s="204" t="str">
        <f>IF(E40=B40,B41,B40)</f>
        <v>X</v>
      </c>
      <c r="C50" s="205"/>
      <c r="D50" s="21">
        <v>18</v>
      </c>
      <c r="E50" s="203" t="str">
        <f>B50</f>
        <v>X</v>
      </c>
      <c r="F50" s="208"/>
      <c r="G50" s="6"/>
      <c r="H50" s="206"/>
      <c r="I50" s="206"/>
      <c r="J50" s="209"/>
      <c r="K50" s="209"/>
    </row>
    <row r="51" spans="1:15" s="13" customFormat="1" ht="15.95" customHeight="1">
      <c r="A51" s="5">
        <v>-12</v>
      </c>
      <c r="B51" s="204" t="str">
        <f>IF(E42=B42,B43,B42)</f>
        <v>X</v>
      </c>
      <c r="C51" s="205"/>
      <c r="D51" s="46"/>
      <c r="E51" s="206"/>
      <c r="F51" s="206"/>
      <c r="G51" s="6"/>
      <c r="H51" s="20"/>
      <c r="I51" s="20"/>
      <c r="J51" s="20"/>
    </row>
    <row r="52" spans="1:15" s="13" customFormat="1" ht="15.95" customHeight="1">
      <c r="A52" s="8"/>
      <c r="B52" s="33"/>
      <c r="C52" s="33"/>
      <c r="D52" s="8"/>
      <c r="E52" s="39"/>
      <c r="F52" s="39"/>
      <c r="G52" s="8"/>
      <c r="H52" s="8"/>
      <c r="I52" s="8"/>
      <c r="J52" s="8"/>
    </row>
    <row r="53" spans="1:15" s="13" customFormat="1" ht="15.95" customHeight="1">
      <c r="A53" s="6">
        <v>-17</v>
      </c>
      <c r="B53" s="204" t="str">
        <f>IF(E48=B48,B49,B48)</f>
        <v>X</v>
      </c>
      <c r="C53" s="205"/>
      <c r="D53" s="14">
        <v>25</v>
      </c>
      <c r="E53" s="203" t="str">
        <f>B54</f>
        <v>X</v>
      </c>
      <c r="F53" s="203"/>
      <c r="G53" s="211" t="s">
        <v>2</v>
      </c>
      <c r="H53" s="211"/>
      <c r="I53" s="8"/>
      <c r="J53" s="8"/>
    </row>
    <row r="54" spans="1:15" s="13" customFormat="1" ht="15.95" customHeight="1">
      <c r="A54" s="6">
        <v>-18</v>
      </c>
      <c r="B54" s="204" t="str">
        <f>IF(E50=B50,B51,B50)</f>
        <v>X</v>
      </c>
      <c r="C54" s="205"/>
      <c r="D54" s="46"/>
      <c r="E54" s="206"/>
      <c r="F54" s="206"/>
      <c r="G54" s="211"/>
      <c r="H54" s="211"/>
      <c r="I54" s="8"/>
      <c r="J54" s="8"/>
    </row>
    <row r="55" spans="1:15" s="13" customFormat="1" ht="15.95" customHeight="1"/>
    <row r="56" spans="1:15" s="8" customFormat="1" ht="15.95" customHeight="1">
      <c r="A56" s="11"/>
      <c r="H56" s="216"/>
      <c r="I56" s="216"/>
      <c r="J56" s="6"/>
      <c r="K56" s="212"/>
      <c r="L56" s="212"/>
      <c r="M56" s="12"/>
      <c r="N56" s="216"/>
      <c r="O56" s="216"/>
    </row>
    <row r="57" spans="1:15" s="8" customFormat="1" ht="15.95" customHeight="1">
      <c r="A57" s="11"/>
      <c r="B57" s="10"/>
      <c r="C57" s="217" t="s">
        <v>1</v>
      </c>
      <c r="D57" s="217"/>
      <c r="E57" s="217"/>
      <c r="G57" s="41"/>
      <c r="H57" s="41"/>
      <c r="I57" s="42"/>
      <c r="J57" s="43" t="str">
        <f>[5]WSB!D21</f>
        <v>М.В. Баканов</v>
      </c>
      <c r="K57" s="9"/>
      <c r="L57" s="9"/>
      <c r="M57" s="3"/>
    </row>
    <row r="58" spans="1:15" s="8" customFormat="1" ht="15.95" customHeight="1">
      <c r="A58" s="5"/>
      <c r="C58" s="42"/>
      <c r="D58" s="42"/>
      <c r="G58" s="42"/>
      <c r="H58" s="42"/>
      <c r="I58" s="42"/>
      <c r="J58" s="42"/>
      <c r="M58" s="5"/>
    </row>
    <row r="59" spans="1:15" s="8" customFormat="1" ht="15.95" customHeight="1">
      <c r="A59" s="5"/>
      <c r="C59" s="43" t="s">
        <v>0</v>
      </c>
      <c r="D59" s="42"/>
      <c r="G59" s="41"/>
      <c r="H59" s="41"/>
      <c r="I59" s="42"/>
      <c r="J59" s="43" t="str">
        <f>[5]WSB!D22</f>
        <v>Т.О. Левкова</v>
      </c>
      <c r="M59" s="5"/>
    </row>
    <row r="60" spans="1:15" s="8" customFormat="1" ht="15.95" customHeight="1">
      <c r="A60" s="5"/>
      <c r="D60" s="5"/>
      <c r="G60" s="5"/>
      <c r="I60" s="20"/>
      <c r="J60" s="6"/>
      <c r="M60" s="5"/>
    </row>
    <row r="61" spans="1:15" s="8" customFormat="1" ht="11.25" customHeight="1">
      <c r="A61" s="5"/>
      <c r="D61" s="5"/>
      <c r="G61" s="5"/>
      <c r="I61" s="20"/>
      <c r="J61" s="6"/>
      <c r="M61" s="5"/>
    </row>
    <row r="62" spans="1:15" s="8" customFormat="1" ht="11.25" customHeight="1">
      <c r="A62" s="5"/>
      <c r="M62" s="5"/>
    </row>
    <row r="63" spans="1:15" s="8" customFormat="1" ht="11.25" customHeight="1">
      <c r="A63" s="5"/>
      <c r="M63" s="5"/>
    </row>
    <row r="64" spans="1:15" s="8" customFormat="1" ht="11.25" customHeight="1">
      <c r="A64" s="5"/>
      <c r="M64" s="5"/>
    </row>
    <row r="65" spans="1:21" s="8" customFormat="1" ht="11.25" customHeight="1">
      <c r="A65" s="5"/>
      <c r="D65" s="5"/>
      <c r="G65" s="5"/>
      <c r="I65" s="20"/>
      <c r="J65" s="6"/>
      <c r="M65" s="5"/>
    </row>
    <row r="66" spans="1:21" s="8" customFormat="1" ht="11.25" customHeight="1">
      <c r="A66" s="5"/>
      <c r="D66" s="5"/>
      <c r="G66" s="5"/>
      <c r="I66" s="20"/>
      <c r="J66" s="6"/>
      <c r="M66" s="5"/>
    </row>
    <row r="67" spans="1:21" s="8" customFormat="1" ht="11.25" customHeight="1">
      <c r="A67" s="5"/>
      <c r="D67" s="5"/>
      <c r="G67" s="5"/>
      <c r="I67" s="20"/>
      <c r="J67" s="6"/>
      <c r="M67" s="5"/>
    </row>
    <row r="68" spans="1:21" s="8" customFormat="1" ht="11.25" customHeight="1">
      <c r="A68" s="5"/>
      <c r="D68" s="5"/>
      <c r="G68" s="5"/>
      <c r="I68" s="20"/>
      <c r="J68" s="6"/>
      <c r="M68" s="5"/>
    </row>
    <row r="69" spans="1:21" s="8" customFormat="1" ht="11.25" customHeight="1">
      <c r="A69" s="5"/>
      <c r="D69" s="5"/>
      <c r="G69" s="5"/>
      <c r="I69" s="20"/>
      <c r="J69" s="6"/>
      <c r="M69" s="5"/>
    </row>
    <row r="70" spans="1:21" s="8" customFormat="1" ht="11.25" customHeight="1">
      <c r="A70" s="5"/>
      <c r="D70" s="5"/>
      <c r="G70" s="5"/>
      <c r="I70" s="20"/>
      <c r="J70" s="6"/>
      <c r="M70" s="5"/>
      <c r="P70" s="7"/>
      <c r="Q70" s="7"/>
      <c r="R70" s="7"/>
      <c r="S70" s="7"/>
      <c r="T70" s="7"/>
      <c r="U70" s="7"/>
    </row>
    <row r="71" spans="1:21" s="8" customFormat="1" ht="11.25" customHeight="1">
      <c r="A71" s="5"/>
      <c r="D71" s="5"/>
      <c r="G71" s="5"/>
      <c r="I71" s="20"/>
      <c r="J71" s="6"/>
      <c r="M71" s="5"/>
      <c r="P71" s="7"/>
      <c r="Q71" s="7"/>
      <c r="R71" s="7"/>
      <c r="S71" s="7"/>
      <c r="T71" s="7"/>
      <c r="U71" s="7"/>
    </row>
    <row r="72" spans="1:21" s="8" customFormat="1" ht="11.25" customHeight="1">
      <c r="A72" s="5"/>
      <c r="D72" s="5"/>
      <c r="G72" s="5"/>
      <c r="I72" s="20"/>
      <c r="J72" s="6"/>
      <c r="M72" s="5"/>
      <c r="P72" s="7"/>
      <c r="Q72" s="7"/>
      <c r="R72" s="7"/>
      <c r="S72" s="7"/>
      <c r="T72" s="7"/>
      <c r="U72" s="7"/>
    </row>
    <row r="73" spans="1:21" s="8" customFormat="1" ht="11.25" customHeight="1">
      <c r="A73" s="5"/>
      <c r="D73" s="5"/>
      <c r="G73" s="5"/>
      <c r="I73" s="20"/>
      <c r="J73" s="6"/>
      <c r="M73" s="5"/>
    </row>
    <row r="74" spans="1:21" s="8" customFormat="1" ht="11.25" customHeight="1">
      <c r="A74" s="5"/>
      <c r="D74" s="5"/>
      <c r="G74" s="5"/>
      <c r="I74" s="20"/>
      <c r="J74" s="6"/>
      <c r="M74" s="5"/>
    </row>
    <row r="75" spans="1:21" s="8" customFormat="1" ht="11.25" customHeight="1">
      <c r="A75" s="5"/>
      <c r="D75" s="5"/>
      <c r="G75" s="5"/>
      <c r="I75" s="20"/>
      <c r="J75" s="6"/>
      <c r="M75" s="5"/>
    </row>
    <row r="76" spans="1:21" s="8" customFormat="1" ht="11.25" customHeight="1">
      <c r="A76" s="5"/>
      <c r="D76" s="5"/>
      <c r="G76" s="5"/>
      <c r="I76" s="20"/>
      <c r="J76" s="6"/>
      <c r="M76" s="5"/>
    </row>
    <row r="77" spans="1:21" s="8" customFormat="1" ht="11.25" customHeight="1">
      <c r="A77" s="5"/>
      <c r="D77" s="5"/>
      <c r="G77" s="5"/>
      <c r="I77" s="20"/>
      <c r="J77" s="6"/>
      <c r="M77" s="5"/>
    </row>
    <row r="78" spans="1:21" s="8" customFormat="1" ht="11.25" customHeight="1">
      <c r="A78" s="5"/>
      <c r="D78" s="5"/>
      <c r="G78" s="5"/>
      <c r="I78" s="20"/>
      <c r="J78" s="6"/>
      <c r="M78" s="5"/>
    </row>
    <row r="79" spans="1:21" s="8" customFormat="1" ht="11.25" customHeight="1">
      <c r="A79" s="5"/>
      <c r="D79" s="5"/>
      <c r="G79" s="5"/>
      <c r="I79" s="20"/>
      <c r="J79" s="6"/>
      <c r="M79" s="5"/>
    </row>
    <row r="80" spans="1:21" s="8" customFormat="1" ht="11.25" customHeight="1">
      <c r="A80" s="5"/>
      <c r="D80" s="5"/>
      <c r="G80" s="5"/>
      <c r="I80" s="20"/>
      <c r="J80" s="6"/>
      <c r="M80" s="5"/>
    </row>
    <row r="81" spans="1:13" s="8" customFormat="1" ht="11.25" customHeight="1">
      <c r="A81" s="5"/>
      <c r="D81" s="5"/>
      <c r="G81" s="5"/>
      <c r="I81" s="20"/>
      <c r="J81" s="6"/>
      <c r="M81" s="5"/>
    </row>
    <row r="82" spans="1:13" s="8" customFormat="1" ht="11.25" customHeight="1">
      <c r="A82" s="5"/>
      <c r="D82" s="5"/>
      <c r="G82" s="5"/>
      <c r="I82" s="20"/>
      <c r="J82" s="6"/>
      <c r="M82" s="5"/>
    </row>
    <row r="83" spans="1:13" s="8" customFormat="1" ht="11.25" customHeight="1">
      <c r="A83" s="5"/>
      <c r="D83" s="5"/>
      <c r="G83" s="5"/>
      <c r="I83" s="20"/>
      <c r="J83" s="6"/>
      <c r="M83" s="5"/>
    </row>
    <row r="84" spans="1:13" s="8" customFormat="1" ht="11.25" customHeight="1">
      <c r="A84" s="5"/>
      <c r="D84" s="5"/>
      <c r="G84" s="5"/>
      <c r="I84" s="20"/>
      <c r="J84" s="6"/>
      <c r="M84" s="5"/>
    </row>
    <row r="85" spans="1:13" s="8" customFormat="1" ht="11.25" customHeight="1">
      <c r="A85" s="5"/>
      <c r="D85" s="5"/>
      <c r="G85" s="5"/>
      <c r="I85" s="20"/>
      <c r="J85" s="6"/>
      <c r="M85" s="5"/>
    </row>
    <row r="86" spans="1:13" s="8" customFormat="1" ht="11.25" customHeight="1">
      <c r="A86" s="5"/>
      <c r="D86" s="5"/>
      <c r="G86" s="5"/>
      <c r="I86" s="20"/>
      <c r="J86" s="6"/>
      <c r="M86" s="5"/>
    </row>
    <row r="87" spans="1:13" s="8" customFormat="1" ht="11.25" customHeight="1">
      <c r="A87" s="5"/>
      <c r="D87" s="5"/>
      <c r="G87" s="5"/>
      <c r="I87" s="20"/>
      <c r="J87" s="6"/>
      <c r="M87" s="5"/>
    </row>
    <row r="88" spans="1:13" s="8" customFormat="1" ht="11.25" customHeight="1">
      <c r="A88" s="5"/>
      <c r="D88" s="5"/>
      <c r="G88" s="5"/>
      <c r="I88" s="20"/>
      <c r="J88" s="6"/>
      <c r="M88" s="5"/>
    </row>
    <row r="89" spans="1:13" s="8" customFormat="1" ht="11.25" customHeight="1">
      <c r="A89" s="5"/>
      <c r="D89" s="5"/>
      <c r="G89" s="5"/>
      <c r="I89" s="20"/>
      <c r="J89" s="6"/>
      <c r="M89" s="5"/>
    </row>
    <row r="90" spans="1:13" s="8" customFormat="1" ht="11.25" customHeight="1">
      <c r="A90" s="5"/>
      <c r="D90" s="5"/>
      <c r="G90" s="5"/>
      <c r="I90" s="20"/>
      <c r="J90" s="6"/>
      <c r="M90" s="5"/>
    </row>
    <row r="91" spans="1:13" s="8" customFormat="1" ht="11.25" customHeight="1">
      <c r="A91" s="5"/>
      <c r="D91" s="5"/>
      <c r="G91" s="5"/>
      <c r="I91" s="20"/>
      <c r="J91" s="6"/>
      <c r="M91" s="5"/>
    </row>
    <row r="92" spans="1:13" s="8" customFormat="1" ht="11.25" customHeight="1">
      <c r="A92" s="5"/>
      <c r="D92" s="5"/>
      <c r="G92" s="5"/>
      <c r="I92" s="20"/>
      <c r="J92" s="6"/>
      <c r="M92" s="5"/>
    </row>
    <row r="93" spans="1:13" s="8" customFormat="1" ht="11.25" customHeight="1">
      <c r="A93" s="5"/>
      <c r="D93" s="5"/>
      <c r="G93" s="5"/>
      <c r="I93" s="20"/>
      <c r="J93" s="6"/>
      <c r="M93" s="5"/>
    </row>
    <row r="94" spans="1:13" s="8" customFormat="1" ht="11.25" customHeight="1">
      <c r="A94" s="5"/>
      <c r="D94" s="5"/>
      <c r="G94" s="5"/>
      <c r="I94" s="20"/>
      <c r="J94" s="6"/>
      <c r="M94" s="5"/>
    </row>
    <row r="95" spans="1:13" s="8" customFormat="1" ht="11.25" customHeight="1">
      <c r="A95" s="5"/>
      <c r="D95" s="5"/>
      <c r="G95" s="5"/>
      <c r="I95" s="20"/>
      <c r="J95" s="6"/>
      <c r="M95" s="5"/>
    </row>
    <row r="96" spans="1:13" s="8" customFormat="1" ht="11.25" customHeight="1">
      <c r="A96" s="5"/>
      <c r="D96" s="5"/>
      <c r="G96" s="5"/>
      <c r="I96" s="20"/>
      <c r="J96" s="6"/>
      <c r="M96" s="5"/>
    </row>
    <row r="97" spans="1:13" s="8" customFormat="1" ht="11.25" customHeight="1">
      <c r="A97" s="5"/>
      <c r="D97" s="5"/>
      <c r="G97" s="5"/>
      <c r="I97" s="20"/>
      <c r="J97" s="6"/>
      <c r="M97" s="5"/>
    </row>
    <row r="98" spans="1:13" s="8" customFormat="1" ht="11.25" customHeight="1">
      <c r="A98" s="5"/>
      <c r="D98" s="5"/>
      <c r="G98" s="5"/>
      <c r="I98" s="20"/>
      <c r="J98" s="6"/>
      <c r="M98" s="5"/>
    </row>
    <row r="99" spans="1:13" s="8" customFormat="1" ht="11.25" customHeight="1">
      <c r="A99" s="5"/>
      <c r="D99" s="5"/>
      <c r="G99" s="5"/>
      <c r="I99" s="20"/>
      <c r="J99" s="6"/>
      <c r="M99" s="5"/>
    </row>
    <row r="100" spans="1:13" s="8" customFormat="1" ht="11.25" customHeight="1">
      <c r="A100" s="5"/>
      <c r="D100" s="5"/>
      <c r="G100" s="5"/>
      <c r="I100" s="20"/>
      <c r="J100" s="6"/>
      <c r="M100" s="5"/>
    </row>
    <row r="101" spans="1:13" s="8" customFormat="1" ht="11.25" customHeight="1">
      <c r="A101" s="5"/>
      <c r="D101" s="5"/>
      <c r="G101" s="5"/>
      <c r="I101" s="20"/>
      <c r="J101" s="6"/>
      <c r="M101" s="5"/>
    </row>
    <row r="102" spans="1:13" s="8" customFormat="1" ht="11.25" customHeight="1">
      <c r="A102" s="5"/>
      <c r="D102" s="5"/>
      <c r="G102" s="5"/>
      <c r="I102" s="20"/>
      <c r="J102" s="6"/>
      <c r="M102" s="5"/>
    </row>
    <row r="103" spans="1:13" s="8" customFormat="1" ht="11.25" customHeight="1">
      <c r="A103" s="5"/>
      <c r="D103" s="5"/>
      <c r="G103" s="5"/>
      <c r="I103" s="20"/>
      <c r="J103" s="6"/>
      <c r="M103" s="5"/>
    </row>
    <row r="104" spans="1:13" s="8" customFormat="1" ht="11.25" customHeight="1">
      <c r="A104" s="5"/>
      <c r="D104" s="5"/>
      <c r="G104" s="5"/>
      <c r="I104" s="20"/>
      <c r="J104" s="6"/>
      <c r="M104" s="5"/>
    </row>
    <row r="105" spans="1:13" s="8" customFormat="1" ht="11.25" customHeight="1">
      <c r="A105" s="5"/>
      <c r="D105" s="5"/>
      <c r="G105" s="5"/>
      <c r="I105" s="20"/>
      <c r="J105" s="6"/>
      <c r="M105" s="5"/>
    </row>
    <row r="106" spans="1:13" s="8" customFormat="1" ht="11.25" customHeight="1">
      <c r="A106" s="5"/>
      <c r="D106" s="5"/>
      <c r="G106" s="5"/>
      <c r="I106" s="20"/>
      <c r="J106" s="6"/>
      <c r="M106" s="5"/>
    </row>
    <row r="107" spans="1:13" s="8" customFormat="1" ht="11.25" customHeight="1">
      <c r="A107" s="5"/>
      <c r="D107" s="5"/>
      <c r="G107" s="5"/>
      <c r="I107" s="20"/>
      <c r="J107" s="6"/>
      <c r="M107" s="5"/>
    </row>
    <row r="108" spans="1:13" s="8" customFormat="1" ht="11.25" customHeight="1">
      <c r="A108" s="5"/>
      <c r="D108" s="5"/>
      <c r="G108" s="5"/>
      <c r="I108" s="20"/>
      <c r="J108" s="6"/>
      <c r="M108" s="5"/>
    </row>
    <row r="109" spans="1:13" s="8" customFormat="1" ht="11.25" customHeight="1">
      <c r="A109" s="5"/>
      <c r="D109" s="5"/>
      <c r="G109" s="5"/>
      <c r="I109" s="20"/>
      <c r="J109" s="6"/>
      <c r="M109" s="5"/>
    </row>
    <row r="110" spans="1:13" s="8" customFormat="1" ht="11.25" customHeight="1">
      <c r="A110" s="5"/>
      <c r="D110" s="5"/>
      <c r="G110" s="5"/>
      <c r="I110" s="20"/>
      <c r="J110" s="6"/>
      <c r="M110" s="5"/>
    </row>
    <row r="111" spans="1:13" s="8" customFormat="1" ht="11.25" customHeight="1">
      <c r="A111" s="5"/>
      <c r="D111" s="5"/>
      <c r="G111" s="5"/>
      <c r="I111" s="20"/>
      <c r="J111" s="6"/>
      <c r="M111" s="5"/>
    </row>
    <row r="112" spans="1:13" s="8" customFormat="1" ht="11.25" customHeight="1">
      <c r="A112" s="5"/>
      <c r="D112" s="5"/>
      <c r="G112" s="5"/>
      <c r="I112" s="20"/>
      <c r="J112" s="6"/>
      <c r="M112" s="5"/>
    </row>
    <row r="113" spans="1:13" s="8" customFormat="1" ht="11.25" customHeight="1">
      <c r="A113" s="5"/>
      <c r="D113" s="5"/>
      <c r="G113" s="5"/>
      <c r="I113" s="20"/>
      <c r="J113" s="6"/>
      <c r="M113" s="5"/>
    </row>
    <row r="114" spans="1:13" s="8" customFormat="1" ht="11.25" customHeight="1">
      <c r="A114" s="5"/>
      <c r="D114" s="5"/>
      <c r="G114" s="5"/>
      <c r="I114" s="20"/>
      <c r="J114" s="6"/>
      <c r="M114" s="5"/>
    </row>
    <row r="115" spans="1:13" s="8" customFormat="1" ht="11.25" customHeight="1">
      <c r="A115" s="5"/>
      <c r="D115" s="5"/>
      <c r="G115" s="5"/>
      <c r="I115" s="20"/>
      <c r="J115" s="6"/>
      <c r="M115" s="5"/>
    </row>
    <row r="116" spans="1:13" s="8" customFormat="1" ht="11.25" customHeight="1">
      <c r="A116" s="5"/>
      <c r="D116" s="5"/>
      <c r="G116" s="5"/>
      <c r="I116" s="20"/>
      <c r="J116" s="6"/>
      <c r="M116" s="5"/>
    </row>
    <row r="117" spans="1:13" s="8" customFormat="1" ht="11.25" customHeight="1">
      <c r="A117" s="5"/>
      <c r="D117" s="5"/>
      <c r="G117" s="5"/>
      <c r="I117" s="20"/>
      <c r="J117" s="6"/>
      <c r="M117" s="5"/>
    </row>
    <row r="118" spans="1:13" s="8" customFormat="1" ht="11.25" customHeight="1">
      <c r="A118" s="5"/>
      <c r="D118" s="5"/>
      <c r="G118" s="5"/>
      <c r="I118" s="20"/>
      <c r="J118" s="6"/>
      <c r="M118" s="5"/>
    </row>
    <row r="119" spans="1:13" s="8" customFormat="1" ht="11.25" customHeight="1">
      <c r="A119" s="5"/>
      <c r="D119" s="5"/>
      <c r="G119" s="5"/>
      <c r="I119" s="20"/>
      <c r="J119" s="6"/>
      <c r="M119" s="5"/>
    </row>
    <row r="120" spans="1:13" s="8" customFormat="1" ht="11.25" customHeight="1">
      <c r="A120" s="5"/>
      <c r="D120" s="5"/>
      <c r="G120" s="5"/>
      <c r="I120" s="20"/>
      <c r="J120" s="6"/>
      <c r="M120" s="5"/>
    </row>
    <row r="121" spans="1:13" s="8" customFormat="1" ht="11.25" customHeight="1">
      <c r="A121" s="5"/>
      <c r="D121" s="5"/>
      <c r="G121" s="5"/>
      <c r="I121" s="20"/>
      <c r="J121" s="6"/>
      <c r="M121" s="5"/>
    </row>
    <row r="122" spans="1:13" s="8" customFormat="1" ht="11.25" customHeight="1">
      <c r="A122" s="5"/>
      <c r="D122" s="5"/>
      <c r="G122" s="5"/>
      <c r="I122" s="20"/>
      <c r="J122" s="6"/>
      <c r="M122" s="5"/>
    </row>
    <row r="123" spans="1:13" s="8" customFormat="1" ht="11.25" customHeight="1">
      <c r="A123" s="5"/>
      <c r="D123" s="5"/>
      <c r="G123" s="5"/>
      <c r="I123" s="20"/>
      <c r="J123" s="6"/>
      <c r="M123" s="5"/>
    </row>
    <row r="124" spans="1:13" s="8" customFormat="1" ht="11.25" customHeight="1">
      <c r="A124" s="5"/>
      <c r="D124" s="5"/>
      <c r="G124" s="5"/>
      <c r="I124" s="20"/>
      <c r="J124" s="6"/>
      <c r="M124" s="5"/>
    </row>
    <row r="125" spans="1:13" s="8" customFormat="1" ht="11.25" customHeight="1">
      <c r="A125" s="5"/>
      <c r="D125" s="5"/>
      <c r="G125" s="5"/>
      <c r="I125" s="20"/>
      <c r="J125" s="6"/>
      <c r="M125" s="5"/>
    </row>
    <row r="126" spans="1:13" s="8" customFormat="1" ht="11.25" customHeight="1">
      <c r="A126" s="5"/>
      <c r="D126" s="5"/>
      <c r="G126" s="5"/>
      <c r="I126" s="20"/>
      <c r="J126" s="6"/>
      <c r="M126" s="5"/>
    </row>
    <row r="127" spans="1:13" s="8" customFormat="1" ht="11.25" customHeight="1">
      <c r="A127" s="5"/>
      <c r="D127" s="5"/>
      <c r="G127" s="5"/>
      <c r="I127" s="20"/>
      <c r="J127" s="6"/>
      <c r="M127" s="5"/>
    </row>
    <row r="128" spans="1:13" s="8" customFormat="1" ht="11.25" customHeight="1">
      <c r="A128" s="5"/>
      <c r="D128" s="5"/>
      <c r="G128" s="5"/>
      <c r="I128" s="20"/>
      <c r="J128" s="6"/>
      <c r="M128" s="5"/>
    </row>
    <row r="129" spans="1:13" s="8" customFormat="1" ht="11.25" customHeight="1">
      <c r="A129" s="5"/>
      <c r="D129" s="5"/>
      <c r="G129" s="5"/>
      <c r="I129" s="20"/>
      <c r="J129" s="6"/>
      <c r="M129" s="5"/>
    </row>
    <row r="130" spans="1:13" s="8" customFormat="1" ht="11.25" customHeight="1">
      <c r="A130" s="5"/>
      <c r="D130" s="5"/>
      <c r="G130" s="5"/>
      <c r="I130" s="20"/>
      <c r="J130" s="6"/>
      <c r="M130" s="5"/>
    </row>
    <row r="131" spans="1:13" s="8" customFormat="1" ht="11.25" customHeight="1">
      <c r="A131" s="5"/>
      <c r="D131" s="5"/>
      <c r="G131" s="5"/>
      <c r="I131" s="20"/>
      <c r="J131" s="6"/>
      <c r="M131" s="5"/>
    </row>
    <row r="132" spans="1:13" s="8" customFormat="1" ht="11.25" customHeight="1">
      <c r="A132" s="5"/>
      <c r="D132" s="5"/>
      <c r="G132" s="5"/>
      <c r="I132" s="20"/>
      <c r="J132" s="6"/>
      <c r="M132" s="5"/>
    </row>
    <row r="133" spans="1:13" s="8" customFormat="1" ht="11.25" customHeight="1">
      <c r="A133" s="5"/>
      <c r="D133" s="5"/>
      <c r="G133" s="5"/>
      <c r="I133" s="20"/>
      <c r="J133" s="6"/>
      <c r="M133" s="5"/>
    </row>
    <row r="134" spans="1:13" s="8" customFormat="1" ht="11.25" customHeight="1">
      <c r="A134" s="5"/>
      <c r="D134" s="5"/>
      <c r="G134" s="5"/>
      <c r="I134" s="20"/>
      <c r="J134" s="6"/>
      <c r="M134" s="5"/>
    </row>
    <row r="135" spans="1:13" s="8" customFormat="1" ht="11.25" customHeight="1">
      <c r="A135" s="5"/>
      <c r="D135" s="5"/>
      <c r="G135" s="5"/>
      <c r="I135" s="20"/>
      <c r="J135" s="6"/>
      <c r="M135" s="5"/>
    </row>
    <row r="136" spans="1:13" s="8" customFormat="1" ht="11.25" customHeight="1">
      <c r="A136" s="5"/>
      <c r="D136" s="5"/>
      <c r="G136" s="5"/>
      <c r="I136" s="20"/>
      <c r="J136" s="6"/>
      <c r="M136" s="5"/>
    </row>
    <row r="137" spans="1:13" s="8" customFormat="1" ht="11.25" customHeight="1">
      <c r="A137" s="5"/>
      <c r="D137" s="5"/>
      <c r="G137" s="5"/>
      <c r="I137" s="20"/>
      <c r="J137" s="6"/>
      <c r="M137" s="5"/>
    </row>
    <row r="138" spans="1:13" s="8" customFormat="1" ht="11.25" customHeight="1">
      <c r="A138" s="5"/>
      <c r="D138" s="5"/>
      <c r="G138" s="5"/>
      <c r="I138" s="20"/>
      <c r="J138" s="6"/>
      <c r="M138" s="5"/>
    </row>
    <row r="139" spans="1:13" s="8" customFormat="1" ht="11.25" customHeight="1">
      <c r="A139" s="5"/>
      <c r="D139" s="5"/>
      <c r="G139" s="5"/>
      <c r="I139" s="20"/>
      <c r="J139" s="6"/>
      <c r="M139" s="5"/>
    </row>
    <row r="140" spans="1:13" s="8" customFormat="1" ht="11.25" customHeight="1">
      <c r="A140" s="5"/>
      <c r="D140" s="5"/>
      <c r="G140" s="5"/>
      <c r="I140" s="20"/>
      <c r="J140" s="6"/>
      <c r="M140" s="5"/>
    </row>
    <row r="141" spans="1:13" s="8" customFormat="1" ht="11.25" customHeight="1">
      <c r="A141" s="5"/>
      <c r="D141" s="5"/>
      <c r="G141" s="5"/>
      <c r="I141" s="20"/>
      <c r="J141" s="6"/>
      <c r="M141" s="5"/>
    </row>
    <row r="142" spans="1:13" s="8" customFormat="1" ht="11.25" customHeight="1">
      <c r="A142" s="5"/>
      <c r="D142" s="5"/>
      <c r="G142" s="5"/>
      <c r="I142" s="20"/>
      <c r="J142" s="6"/>
      <c r="M142" s="5"/>
    </row>
    <row r="143" spans="1:13" s="8" customFormat="1" ht="11.25" customHeight="1">
      <c r="A143" s="5"/>
      <c r="D143" s="5"/>
      <c r="G143" s="5"/>
      <c r="I143" s="20"/>
      <c r="J143" s="6"/>
      <c r="M143" s="5"/>
    </row>
    <row r="144" spans="1:13" s="8" customFormat="1" ht="11.25" customHeight="1">
      <c r="A144" s="5"/>
      <c r="D144" s="5"/>
      <c r="G144" s="5"/>
      <c r="I144" s="20"/>
      <c r="J144" s="6"/>
      <c r="M144" s="5"/>
    </row>
    <row r="145" spans="1:13" s="8" customFormat="1" ht="11.25" customHeight="1">
      <c r="A145" s="5"/>
      <c r="D145" s="5"/>
      <c r="G145" s="5"/>
      <c r="I145" s="20"/>
      <c r="J145" s="6"/>
      <c r="M145" s="5"/>
    </row>
    <row r="146" spans="1:13" s="8" customFormat="1" ht="11.25" customHeight="1">
      <c r="A146" s="5"/>
      <c r="D146" s="5"/>
      <c r="G146" s="5"/>
      <c r="I146" s="20"/>
      <c r="J146" s="6"/>
      <c r="M146" s="5"/>
    </row>
    <row r="147" spans="1:13" s="8" customFormat="1" ht="11.25" customHeight="1">
      <c r="A147" s="5"/>
      <c r="D147" s="5"/>
      <c r="G147" s="5"/>
      <c r="I147" s="20"/>
      <c r="J147" s="6"/>
      <c r="M147" s="5"/>
    </row>
    <row r="148" spans="1:13" s="8" customFormat="1" ht="11.25" customHeight="1">
      <c r="A148" s="5"/>
      <c r="D148" s="5"/>
      <c r="G148" s="5"/>
      <c r="I148" s="20"/>
      <c r="J148" s="6"/>
      <c r="M148" s="5"/>
    </row>
    <row r="149" spans="1:13" s="8" customFormat="1" ht="11.25" customHeight="1">
      <c r="A149" s="5"/>
      <c r="D149" s="5"/>
      <c r="G149" s="5"/>
      <c r="I149" s="20"/>
      <c r="J149" s="6"/>
      <c r="M149" s="5"/>
    </row>
    <row r="150" spans="1:13" s="8" customFormat="1" ht="11.25" customHeight="1">
      <c r="A150" s="5"/>
      <c r="D150" s="5"/>
      <c r="G150" s="5"/>
      <c r="I150" s="20"/>
      <c r="J150" s="6"/>
      <c r="M150" s="5"/>
    </row>
    <row r="151" spans="1:13" s="8" customFormat="1" ht="11.25" customHeight="1">
      <c r="A151" s="5"/>
      <c r="D151" s="5"/>
      <c r="G151" s="5"/>
      <c r="I151" s="20"/>
      <c r="J151" s="6"/>
      <c r="M151" s="5"/>
    </row>
    <row r="152" spans="1:13" s="8" customFormat="1" ht="11.25" customHeight="1">
      <c r="A152" s="5"/>
      <c r="D152" s="5"/>
      <c r="G152" s="5"/>
      <c r="I152" s="20"/>
      <c r="J152" s="6"/>
      <c r="M152" s="5"/>
    </row>
    <row r="153" spans="1:13" s="8" customFormat="1" ht="11.25" customHeight="1">
      <c r="A153" s="5"/>
      <c r="D153" s="5"/>
      <c r="G153" s="5"/>
      <c r="I153" s="20"/>
      <c r="J153" s="6"/>
      <c r="M153" s="5"/>
    </row>
    <row r="154" spans="1:13" s="8" customFormat="1" ht="11.25" customHeight="1">
      <c r="A154" s="5"/>
      <c r="D154" s="5"/>
      <c r="G154" s="5"/>
      <c r="I154" s="20"/>
      <c r="J154" s="6"/>
      <c r="M154" s="5"/>
    </row>
    <row r="155" spans="1:13" s="8" customFormat="1" ht="11.25" customHeight="1">
      <c r="A155" s="5"/>
      <c r="D155" s="5"/>
      <c r="G155" s="5"/>
      <c r="I155" s="20"/>
      <c r="J155" s="6"/>
      <c r="M155" s="5"/>
    </row>
    <row r="156" spans="1:13" s="8" customFormat="1" ht="11.25" customHeight="1">
      <c r="A156" s="5"/>
      <c r="D156" s="5"/>
      <c r="G156" s="5"/>
      <c r="I156" s="20"/>
      <c r="J156" s="6"/>
      <c r="M156" s="5"/>
    </row>
    <row r="157" spans="1:13" s="8" customFormat="1" ht="11.25" customHeight="1">
      <c r="A157" s="5"/>
      <c r="D157" s="5"/>
      <c r="G157" s="5"/>
      <c r="I157" s="20"/>
      <c r="J157" s="6"/>
      <c r="M157" s="5"/>
    </row>
    <row r="158" spans="1:13" s="8" customFormat="1" ht="11.25" customHeight="1">
      <c r="A158" s="5"/>
      <c r="D158" s="5"/>
      <c r="G158" s="5"/>
      <c r="I158" s="20"/>
      <c r="J158" s="6"/>
      <c r="M158" s="5"/>
    </row>
    <row r="159" spans="1:13" s="8" customFormat="1" ht="11.25" customHeight="1">
      <c r="A159" s="5"/>
      <c r="D159" s="5"/>
      <c r="G159" s="5"/>
      <c r="I159" s="20"/>
      <c r="J159" s="6"/>
      <c r="M159" s="5"/>
    </row>
    <row r="160" spans="1:13" s="8" customFormat="1" ht="11.25" customHeight="1">
      <c r="A160" s="5"/>
      <c r="D160" s="5"/>
      <c r="G160" s="5"/>
      <c r="I160" s="20"/>
      <c r="J160" s="6"/>
      <c r="M160" s="5"/>
    </row>
    <row r="161" spans="1:13" s="8" customFormat="1" ht="11.25" customHeight="1">
      <c r="A161" s="5"/>
      <c r="D161" s="5"/>
      <c r="G161" s="5"/>
      <c r="I161" s="20"/>
      <c r="J161" s="6"/>
      <c r="M161" s="5"/>
    </row>
    <row r="162" spans="1:13" s="8" customFormat="1" ht="11.25" customHeight="1">
      <c r="A162" s="5"/>
      <c r="D162" s="5"/>
      <c r="G162" s="5"/>
      <c r="I162" s="20"/>
      <c r="J162" s="6"/>
      <c r="M162" s="5"/>
    </row>
    <row r="163" spans="1:13" s="8" customFormat="1" ht="11.25" customHeight="1">
      <c r="A163" s="5"/>
      <c r="D163" s="5"/>
      <c r="G163" s="5"/>
      <c r="I163" s="20"/>
      <c r="J163" s="6"/>
      <c r="M163" s="5"/>
    </row>
    <row r="164" spans="1:13" s="8" customFormat="1" ht="11.25" customHeight="1">
      <c r="A164" s="5"/>
      <c r="D164" s="5"/>
      <c r="G164" s="5"/>
      <c r="I164" s="20"/>
      <c r="J164" s="6"/>
      <c r="M164" s="5"/>
    </row>
    <row r="165" spans="1:13" s="8" customFormat="1" ht="11.25" customHeight="1">
      <c r="A165" s="5"/>
      <c r="D165" s="5"/>
      <c r="G165" s="5"/>
      <c r="I165" s="20"/>
      <c r="J165" s="6"/>
      <c r="M165" s="5"/>
    </row>
    <row r="166" spans="1:13" s="8" customFormat="1" ht="11.25" customHeight="1">
      <c r="A166" s="5"/>
      <c r="D166" s="5"/>
      <c r="G166" s="5"/>
      <c r="I166" s="20"/>
      <c r="J166" s="6"/>
      <c r="M166" s="5"/>
    </row>
    <row r="167" spans="1:13" s="8" customFormat="1" ht="11.25" customHeight="1">
      <c r="A167" s="5"/>
      <c r="D167" s="5"/>
      <c r="G167" s="5"/>
      <c r="I167" s="20"/>
      <c r="J167" s="6"/>
      <c r="M167" s="5"/>
    </row>
    <row r="168" spans="1:13" s="8" customFormat="1" ht="11.25" customHeight="1">
      <c r="A168" s="5"/>
      <c r="D168" s="5"/>
      <c r="G168" s="5"/>
      <c r="I168" s="20"/>
      <c r="J168" s="6"/>
      <c r="M168" s="5"/>
    </row>
    <row r="169" spans="1:13" s="8" customFormat="1" ht="11.25" customHeight="1">
      <c r="A169" s="5"/>
      <c r="D169" s="5"/>
      <c r="G169" s="5"/>
      <c r="I169" s="20"/>
      <c r="J169" s="6"/>
      <c r="M169" s="5"/>
    </row>
    <row r="170" spans="1:13" s="8" customFormat="1" ht="11.25" customHeight="1">
      <c r="A170" s="5"/>
      <c r="D170" s="5"/>
      <c r="G170" s="5"/>
      <c r="I170" s="20"/>
      <c r="J170" s="6"/>
      <c r="M170" s="5"/>
    </row>
    <row r="171" spans="1:13" s="8" customFormat="1" ht="11.25" customHeight="1">
      <c r="A171" s="5"/>
      <c r="D171" s="5"/>
      <c r="G171" s="5"/>
      <c r="I171" s="20"/>
      <c r="J171" s="6"/>
      <c r="M171" s="5"/>
    </row>
    <row r="172" spans="1:13" s="8" customFormat="1" ht="11.25" customHeight="1">
      <c r="A172" s="5"/>
      <c r="D172" s="5"/>
      <c r="G172" s="5"/>
      <c r="I172" s="20"/>
      <c r="J172" s="6"/>
      <c r="M172" s="5"/>
    </row>
    <row r="173" spans="1:13" s="8" customFormat="1" ht="11.25" customHeight="1">
      <c r="A173" s="5"/>
      <c r="D173" s="5"/>
      <c r="G173" s="5"/>
      <c r="I173" s="20"/>
      <c r="J173" s="6"/>
      <c r="M173" s="5"/>
    </row>
    <row r="174" spans="1:13" s="8" customFormat="1" ht="11.25" customHeight="1">
      <c r="A174" s="5"/>
      <c r="D174" s="5"/>
      <c r="G174" s="5"/>
      <c r="I174" s="20"/>
      <c r="J174" s="6"/>
      <c r="M174" s="5"/>
    </row>
    <row r="175" spans="1:13" s="8" customFormat="1" ht="11.25" customHeight="1">
      <c r="A175" s="5"/>
      <c r="D175" s="5"/>
      <c r="G175" s="5"/>
      <c r="I175" s="20"/>
      <c r="J175" s="6"/>
      <c r="M175" s="5"/>
    </row>
    <row r="176" spans="1:13" s="8" customFormat="1" ht="11.25" customHeight="1">
      <c r="A176" s="5"/>
      <c r="D176" s="5"/>
      <c r="G176" s="5"/>
      <c r="I176" s="20"/>
      <c r="J176" s="6"/>
      <c r="M176" s="5"/>
    </row>
    <row r="177" spans="1:13" s="8" customFormat="1" ht="11.25" customHeight="1">
      <c r="A177" s="5"/>
      <c r="D177" s="5"/>
      <c r="G177" s="5"/>
      <c r="I177" s="20"/>
      <c r="J177" s="6"/>
      <c r="M177" s="5"/>
    </row>
    <row r="178" spans="1:13" s="8" customFormat="1" ht="11.25" customHeight="1">
      <c r="A178" s="5"/>
      <c r="D178" s="5"/>
      <c r="G178" s="5"/>
      <c r="I178" s="20"/>
      <c r="J178" s="6"/>
      <c r="M178" s="5"/>
    </row>
    <row r="179" spans="1:13" s="8" customFormat="1" ht="11.25" customHeight="1">
      <c r="A179" s="5"/>
      <c r="D179" s="5"/>
      <c r="G179" s="5"/>
      <c r="I179" s="20"/>
      <c r="J179" s="6"/>
      <c r="M179" s="5"/>
    </row>
    <row r="180" spans="1:13" s="8" customFormat="1" ht="11.25" customHeight="1">
      <c r="A180" s="5"/>
      <c r="D180" s="5"/>
      <c r="G180" s="5"/>
      <c r="I180" s="20"/>
      <c r="J180" s="6"/>
      <c r="M180" s="5"/>
    </row>
    <row r="181" spans="1:13" s="8" customFormat="1" ht="11.25" customHeight="1">
      <c r="A181" s="5"/>
      <c r="D181" s="5"/>
      <c r="G181" s="5"/>
      <c r="I181" s="20"/>
      <c r="J181" s="6"/>
      <c r="M181" s="5"/>
    </row>
    <row r="182" spans="1:13" s="8" customFormat="1" ht="11.25" customHeight="1">
      <c r="A182" s="5"/>
      <c r="D182" s="5"/>
      <c r="G182" s="5"/>
      <c r="I182" s="20"/>
      <c r="J182" s="6"/>
      <c r="M182" s="5"/>
    </row>
    <row r="183" spans="1:13" s="8" customFormat="1" ht="11.25" customHeight="1">
      <c r="A183" s="5"/>
      <c r="D183" s="5"/>
      <c r="G183" s="5"/>
      <c r="I183" s="20"/>
      <c r="J183" s="6"/>
      <c r="M183" s="5"/>
    </row>
    <row r="184" spans="1:13" s="8" customFormat="1" ht="11.25" customHeight="1">
      <c r="A184" s="5"/>
      <c r="D184" s="5"/>
      <c r="G184" s="5"/>
      <c r="I184" s="20"/>
      <c r="J184" s="6"/>
      <c r="M184" s="5"/>
    </row>
    <row r="185" spans="1:13" s="8" customFormat="1" ht="11.25" customHeight="1">
      <c r="A185" s="5"/>
      <c r="D185" s="5"/>
      <c r="G185" s="5"/>
      <c r="I185" s="20"/>
      <c r="J185" s="6"/>
      <c r="M185" s="5"/>
    </row>
    <row r="186" spans="1:13" s="8" customFormat="1" ht="11.25" customHeight="1">
      <c r="A186" s="5"/>
      <c r="D186" s="5"/>
      <c r="G186" s="5"/>
      <c r="I186" s="20"/>
      <c r="J186" s="6"/>
      <c r="M186" s="5"/>
    </row>
    <row r="187" spans="1:13" s="8" customFormat="1" ht="11.25" customHeight="1">
      <c r="A187" s="5"/>
      <c r="D187" s="5"/>
      <c r="G187" s="5"/>
      <c r="I187" s="20"/>
      <c r="J187" s="6"/>
      <c r="M187" s="5"/>
    </row>
    <row r="188" spans="1:13" s="8" customFormat="1" ht="11.25" customHeight="1">
      <c r="A188" s="5"/>
      <c r="D188" s="5"/>
      <c r="G188" s="5"/>
      <c r="I188" s="20"/>
      <c r="J188" s="6"/>
      <c r="M188" s="5"/>
    </row>
    <row r="189" spans="1:13" s="8" customFormat="1" ht="11.25" customHeight="1">
      <c r="A189" s="5"/>
      <c r="D189" s="5"/>
      <c r="G189" s="5"/>
      <c r="I189" s="20"/>
      <c r="J189" s="6"/>
      <c r="M189" s="5"/>
    </row>
    <row r="190" spans="1:13" s="8" customFormat="1" ht="11.25" customHeight="1">
      <c r="A190" s="5"/>
      <c r="D190" s="5"/>
      <c r="G190" s="5"/>
      <c r="I190" s="20"/>
      <c r="J190" s="6"/>
      <c r="M190" s="5"/>
    </row>
    <row r="191" spans="1:13" s="8" customFormat="1" ht="11.25" customHeight="1">
      <c r="A191" s="5"/>
      <c r="D191" s="5"/>
      <c r="G191" s="5"/>
      <c r="I191" s="20"/>
      <c r="J191" s="6"/>
      <c r="M191" s="5"/>
    </row>
    <row r="192" spans="1:13" s="8" customFormat="1" ht="11.25" customHeight="1">
      <c r="A192" s="5"/>
      <c r="D192" s="5"/>
      <c r="G192" s="5"/>
      <c r="I192" s="20"/>
      <c r="J192" s="6"/>
      <c r="M192" s="5"/>
    </row>
    <row r="193" spans="1:13" s="8" customFormat="1" ht="11.25" customHeight="1">
      <c r="A193" s="5"/>
      <c r="D193" s="5"/>
      <c r="G193" s="5"/>
      <c r="I193" s="20"/>
      <c r="J193" s="6"/>
      <c r="M193" s="5"/>
    </row>
    <row r="194" spans="1:13" s="8" customFormat="1" ht="11.25" customHeight="1">
      <c r="A194" s="5"/>
      <c r="D194" s="5"/>
      <c r="G194" s="5"/>
      <c r="I194" s="20"/>
      <c r="J194" s="6"/>
      <c r="M194" s="5"/>
    </row>
    <row r="195" spans="1:13" s="8" customFormat="1" ht="11.25" customHeight="1">
      <c r="A195" s="5"/>
      <c r="D195" s="5"/>
      <c r="G195" s="5"/>
      <c r="I195" s="20"/>
      <c r="J195" s="6"/>
      <c r="M195" s="5"/>
    </row>
    <row r="196" spans="1:13" s="8" customFormat="1" ht="11.25" customHeight="1">
      <c r="A196" s="5"/>
      <c r="D196" s="5"/>
      <c r="G196" s="5"/>
      <c r="I196" s="20"/>
      <c r="J196" s="6"/>
      <c r="M196" s="5"/>
    </row>
    <row r="197" spans="1:13" s="8" customFormat="1" ht="11.25" customHeight="1">
      <c r="A197" s="5"/>
      <c r="D197" s="5"/>
      <c r="G197" s="5"/>
      <c r="I197" s="20"/>
      <c r="J197" s="6"/>
      <c r="M197" s="5"/>
    </row>
    <row r="198" spans="1:13" s="8" customFormat="1" ht="11.25" customHeight="1">
      <c r="A198" s="5"/>
      <c r="D198" s="5"/>
      <c r="G198" s="5"/>
      <c r="I198" s="20"/>
      <c r="J198" s="6"/>
      <c r="M198" s="5"/>
    </row>
    <row r="199" spans="1:13" s="8" customFormat="1" ht="11.25" customHeight="1">
      <c r="A199" s="5"/>
      <c r="D199" s="5"/>
      <c r="G199" s="5"/>
      <c r="I199" s="20"/>
      <c r="J199" s="6"/>
      <c r="M199" s="5"/>
    </row>
    <row r="200" spans="1:13" s="8" customFormat="1" ht="11.25" customHeight="1">
      <c r="A200" s="5"/>
      <c r="D200" s="5"/>
      <c r="G200" s="5"/>
      <c r="I200" s="20"/>
      <c r="J200" s="6"/>
      <c r="M200" s="5"/>
    </row>
    <row r="201" spans="1:13" s="8" customFormat="1" ht="11.25" customHeight="1">
      <c r="A201" s="5"/>
      <c r="D201" s="5"/>
      <c r="G201" s="5"/>
      <c r="I201" s="20"/>
      <c r="J201" s="6"/>
      <c r="M201" s="5"/>
    </row>
    <row r="202" spans="1:13" s="8" customFormat="1" ht="11.25" customHeight="1">
      <c r="A202" s="5"/>
      <c r="D202" s="5"/>
      <c r="G202" s="5"/>
      <c r="I202" s="20"/>
      <c r="J202" s="6"/>
      <c r="M202" s="5"/>
    </row>
    <row r="203" spans="1:13" s="8" customFormat="1" ht="11.25" customHeight="1">
      <c r="A203" s="5"/>
      <c r="D203" s="5"/>
      <c r="G203" s="5"/>
      <c r="I203" s="20"/>
      <c r="J203" s="6"/>
      <c r="M203" s="5"/>
    </row>
    <row r="204" spans="1:13" s="8" customFormat="1" ht="11.25" customHeight="1">
      <c r="A204" s="5"/>
      <c r="D204" s="5"/>
      <c r="G204" s="5"/>
      <c r="I204" s="20"/>
      <c r="J204" s="6"/>
      <c r="M204" s="5"/>
    </row>
    <row r="205" spans="1:13" s="8" customFormat="1" ht="11.25" customHeight="1">
      <c r="A205" s="5"/>
      <c r="D205" s="5"/>
      <c r="G205" s="5"/>
      <c r="I205" s="20"/>
      <c r="J205" s="6"/>
      <c r="M205" s="5"/>
    </row>
    <row r="206" spans="1:13" s="8" customFormat="1" ht="11.25" customHeight="1">
      <c r="A206" s="5"/>
      <c r="D206" s="5"/>
      <c r="G206" s="5"/>
      <c r="I206" s="20"/>
      <c r="J206" s="6"/>
      <c r="M206" s="5"/>
    </row>
    <row r="207" spans="1:13" s="8" customFormat="1" ht="11.25" customHeight="1">
      <c r="A207" s="5"/>
      <c r="D207" s="5"/>
      <c r="G207" s="5"/>
      <c r="I207" s="20"/>
      <c r="J207" s="6"/>
      <c r="M207" s="5"/>
    </row>
    <row r="208" spans="1:13" s="8" customFormat="1" ht="11.25" customHeight="1">
      <c r="A208" s="5"/>
      <c r="D208" s="5"/>
      <c r="G208" s="5"/>
      <c r="I208" s="20"/>
      <c r="J208" s="6"/>
      <c r="M208" s="5"/>
    </row>
    <row r="209" spans="1:13" s="8" customFormat="1" ht="11.25" customHeight="1">
      <c r="A209" s="5"/>
      <c r="D209" s="5"/>
      <c r="G209" s="5"/>
      <c r="I209" s="20"/>
      <c r="J209" s="6"/>
      <c r="M209" s="5"/>
    </row>
    <row r="210" spans="1:13" s="8" customFormat="1" ht="11.25" customHeight="1">
      <c r="A210" s="5"/>
      <c r="D210" s="5"/>
      <c r="G210" s="5"/>
      <c r="I210" s="20"/>
      <c r="J210" s="6"/>
      <c r="M210" s="5"/>
    </row>
    <row r="211" spans="1:13" s="8" customFormat="1" ht="11.25" customHeight="1">
      <c r="A211" s="5"/>
      <c r="D211" s="5"/>
      <c r="G211" s="5"/>
      <c r="I211" s="20"/>
      <c r="J211" s="6"/>
      <c r="M211" s="5"/>
    </row>
    <row r="212" spans="1:13" s="8" customFormat="1" ht="11.25" customHeight="1">
      <c r="A212" s="5"/>
      <c r="D212" s="5"/>
      <c r="G212" s="5"/>
      <c r="I212" s="20"/>
      <c r="J212" s="6"/>
      <c r="M212" s="5"/>
    </row>
    <row r="213" spans="1:13" s="8" customFormat="1" ht="11.25" customHeight="1">
      <c r="A213" s="5"/>
      <c r="D213" s="5"/>
      <c r="G213" s="5"/>
      <c r="I213" s="20"/>
      <c r="J213" s="6"/>
      <c r="M213" s="5"/>
    </row>
    <row r="214" spans="1:13" s="8" customFormat="1" ht="11.25" customHeight="1">
      <c r="A214" s="5"/>
      <c r="D214" s="5"/>
      <c r="G214" s="5"/>
      <c r="I214" s="20"/>
      <c r="J214" s="6"/>
      <c r="M214" s="5"/>
    </row>
    <row r="215" spans="1:13" s="8" customFormat="1" ht="11.25" customHeight="1">
      <c r="A215" s="5"/>
      <c r="D215" s="5"/>
      <c r="G215" s="5"/>
      <c r="I215" s="20"/>
      <c r="J215" s="6"/>
      <c r="M215" s="5"/>
    </row>
    <row r="216" spans="1:13" s="8" customFormat="1" ht="11.25" customHeight="1">
      <c r="A216" s="5"/>
      <c r="D216" s="5"/>
      <c r="G216" s="5"/>
      <c r="I216" s="20"/>
      <c r="J216" s="6"/>
      <c r="M216" s="5"/>
    </row>
    <row r="217" spans="1:13" s="8" customFormat="1" ht="11.25" customHeight="1">
      <c r="A217" s="5"/>
      <c r="D217" s="5"/>
      <c r="G217" s="5"/>
      <c r="I217" s="20"/>
      <c r="J217" s="6"/>
      <c r="M217" s="5"/>
    </row>
    <row r="218" spans="1:13" s="8" customFormat="1" ht="11.25" customHeight="1">
      <c r="A218" s="5"/>
      <c r="D218" s="5"/>
      <c r="G218" s="5"/>
      <c r="I218" s="20"/>
      <c r="J218" s="6"/>
      <c r="M218" s="5"/>
    </row>
    <row r="219" spans="1:13" s="8" customFormat="1" ht="11.25" customHeight="1">
      <c r="A219" s="5"/>
      <c r="D219" s="5"/>
      <c r="G219" s="5"/>
      <c r="I219" s="20"/>
      <c r="J219" s="6"/>
      <c r="M219" s="5"/>
    </row>
    <row r="220" spans="1:13" s="8" customFormat="1" ht="11.25" customHeight="1">
      <c r="A220" s="5"/>
      <c r="D220" s="5"/>
      <c r="G220" s="5"/>
      <c r="I220" s="20"/>
      <c r="J220" s="6"/>
      <c r="M220" s="5"/>
    </row>
    <row r="221" spans="1:13" s="8" customFormat="1" ht="11.25" customHeight="1">
      <c r="A221" s="5"/>
      <c r="D221" s="5"/>
      <c r="G221" s="5"/>
      <c r="I221" s="20"/>
      <c r="J221" s="6"/>
      <c r="M221" s="5"/>
    </row>
    <row r="222" spans="1:13" s="8" customFormat="1" ht="11.25" customHeight="1">
      <c r="A222" s="5"/>
      <c r="D222" s="5"/>
      <c r="G222" s="5"/>
      <c r="I222" s="20"/>
      <c r="J222" s="6"/>
      <c r="M222" s="5"/>
    </row>
    <row r="223" spans="1:13" s="8" customFormat="1" ht="11.25" customHeight="1">
      <c r="A223" s="5"/>
      <c r="D223" s="5"/>
      <c r="G223" s="5"/>
      <c r="I223" s="20"/>
      <c r="J223" s="6"/>
      <c r="M223" s="5"/>
    </row>
    <row r="224" spans="1:13" s="8" customFormat="1" ht="11.25" customHeight="1">
      <c r="A224" s="5"/>
      <c r="D224" s="5"/>
      <c r="G224" s="5"/>
      <c r="I224" s="20"/>
      <c r="J224" s="6"/>
      <c r="M224" s="5"/>
    </row>
    <row r="225" spans="1:13" s="8" customFormat="1" ht="11.25" customHeight="1">
      <c r="A225" s="5"/>
      <c r="D225" s="5"/>
      <c r="G225" s="5"/>
      <c r="I225" s="20"/>
      <c r="J225" s="6"/>
      <c r="M225" s="5"/>
    </row>
    <row r="226" spans="1:13" s="8" customFormat="1" ht="11.25" customHeight="1">
      <c r="A226" s="5"/>
      <c r="D226" s="5"/>
      <c r="G226" s="5"/>
      <c r="I226" s="20"/>
      <c r="J226" s="6"/>
      <c r="M226" s="5"/>
    </row>
    <row r="227" spans="1:13" s="8" customFormat="1" ht="11.25" customHeight="1">
      <c r="A227" s="5"/>
      <c r="D227" s="5"/>
      <c r="G227" s="5"/>
      <c r="I227" s="20"/>
      <c r="J227" s="6"/>
      <c r="M227" s="5"/>
    </row>
    <row r="228" spans="1:13" s="8" customFormat="1" ht="11.25" customHeight="1">
      <c r="A228" s="5"/>
      <c r="D228" s="5"/>
      <c r="G228" s="5"/>
      <c r="I228" s="20"/>
      <c r="J228" s="6"/>
      <c r="M228" s="5"/>
    </row>
    <row r="229" spans="1:13" s="8" customFormat="1" ht="11.25" customHeight="1">
      <c r="A229" s="5"/>
      <c r="D229" s="5"/>
      <c r="G229" s="5"/>
      <c r="I229" s="20"/>
      <c r="J229" s="6"/>
      <c r="M229" s="5"/>
    </row>
    <row r="230" spans="1:13" s="8" customFormat="1" ht="11.25" customHeight="1">
      <c r="A230" s="5"/>
      <c r="D230" s="5"/>
      <c r="G230" s="5"/>
      <c r="I230" s="20"/>
      <c r="J230" s="6"/>
      <c r="M230" s="5"/>
    </row>
    <row r="231" spans="1:13" s="8" customFormat="1" ht="11.25" customHeight="1">
      <c r="A231" s="5"/>
      <c r="D231" s="5"/>
      <c r="G231" s="5"/>
      <c r="I231" s="20"/>
      <c r="J231" s="6"/>
      <c r="M231" s="5"/>
    </row>
    <row r="232" spans="1:13" s="8" customFormat="1" ht="11.25" customHeight="1">
      <c r="A232" s="5"/>
      <c r="D232" s="5"/>
      <c r="G232" s="5"/>
      <c r="I232" s="20"/>
      <c r="J232" s="6"/>
      <c r="M232" s="5"/>
    </row>
    <row r="233" spans="1:13" s="8" customFormat="1" ht="11.25" customHeight="1">
      <c r="A233" s="5"/>
      <c r="D233" s="5"/>
      <c r="G233" s="5"/>
      <c r="I233" s="20"/>
      <c r="J233" s="6"/>
      <c r="M233" s="5"/>
    </row>
    <row r="234" spans="1:13" s="8" customFormat="1" ht="11.25" customHeight="1">
      <c r="A234" s="5"/>
      <c r="D234" s="5"/>
      <c r="G234" s="5"/>
      <c r="I234" s="20"/>
      <c r="J234" s="6"/>
      <c r="M234" s="5"/>
    </row>
    <row r="235" spans="1:13" s="8" customFormat="1" ht="11.25" customHeight="1">
      <c r="A235" s="5"/>
      <c r="D235" s="5"/>
      <c r="G235" s="5"/>
      <c r="I235" s="20"/>
      <c r="J235" s="6"/>
      <c r="M235" s="5"/>
    </row>
    <row r="236" spans="1:13" s="8" customFormat="1" ht="11.25" customHeight="1">
      <c r="A236" s="5"/>
      <c r="D236" s="5"/>
      <c r="G236" s="5"/>
      <c r="I236" s="20"/>
      <c r="J236" s="6"/>
      <c r="M236" s="5"/>
    </row>
    <row r="237" spans="1:13" s="8" customFormat="1" ht="11.25" customHeight="1">
      <c r="A237" s="5"/>
      <c r="D237" s="5"/>
      <c r="G237" s="5"/>
      <c r="I237" s="20"/>
      <c r="J237" s="6"/>
      <c r="M237" s="5"/>
    </row>
    <row r="238" spans="1:13" s="8" customFormat="1" ht="11.25" customHeight="1">
      <c r="A238" s="5"/>
      <c r="D238" s="5"/>
      <c r="G238" s="5"/>
      <c r="I238" s="20"/>
      <c r="J238" s="6"/>
      <c r="M238" s="5"/>
    </row>
    <row r="239" spans="1:13" s="8" customFormat="1" ht="11.25" customHeight="1">
      <c r="A239" s="5"/>
      <c r="D239" s="5"/>
      <c r="G239" s="5"/>
      <c r="I239" s="20"/>
      <c r="J239" s="6"/>
      <c r="M239" s="5"/>
    </row>
    <row r="240" spans="1:13" s="8" customFormat="1" ht="11.25" customHeight="1">
      <c r="A240" s="5"/>
      <c r="D240" s="5"/>
      <c r="G240" s="5"/>
      <c r="I240" s="20"/>
      <c r="J240" s="6"/>
      <c r="M240" s="5"/>
    </row>
    <row r="241" spans="1:13" s="8" customFormat="1" ht="11.25" customHeight="1">
      <c r="A241" s="5"/>
      <c r="D241" s="5"/>
      <c r="G241" s="5"/>
      <c r="I241" s="20"/>
      <c r="J241" s="6"/>
      <c r="M241" s="5"/>
    </row>
    <row r="242" spans="1:13" s="8" customFormat="1" ht="11.25" customHeight="1">
      <c r="A242" s="5"/>
      <c r="D242" s="5"/>
      <c r="G242" s="5"/>
      <c r="I242" s="20"/>
      <c r="J242" s="6"/>
      <c r="M242" s="5"/>
    </row>
    <row r="243" spans="1:13" s="8" customFormat="1" ht="11.25" customHeight="1">
      <c r="A243" s="5"/>
      <c r="D243" s="5"/>
      <c r="G243" s="5"/>
      <c r="I243" s="20"/>
      <c r="J243" s="6"/>
      <c r="M243" s="5"/>
    </row>
    <row r="244" spans="1:13" s="8" customFormat="1" ht="11.25" customHeight="1">
      <c r="A244" s="5"/>
      <c r="D244" s="5"/>
      <c r="G244" s="5"/>
      <c r="I244" s="20"/>
      <c r="J244" s="6"/>
      <c r="M244" s="5"/>
    </row>
    <row r="245" spans="1:13" s="8" customFormat="1" ht="11.25" customHeight="1">
      <c r="A245" s="5"/>
      <c r="D245" s="5"/>
      <c r="G245" s="5"/>
      <c r="I245" s="20"/>
      <c r="J245" s="6"/>
      <c r="M245" s="5"/>
    </row>
    <row r="246" spans="1:13" s="8" customFormat="1" ht="11.25" customHeight="1">
      <c r="A246" s="5"/>
      <c r="D246" s="5"/>
      <c r="G246" s="5"/>
      <c r="I246" s="20"/>
      <c r="J246" s="6"/>
      <c r="M246" s="5"/>
    </row>
    <row r="247" spans="1:13" s="8" customFormat="1" ht="11.25" customHeight="1">
      <c r="A247" s="5"/>
      <c r="D247" s="5"/>
      <c r="G247" s="5"/>
      <c r="I247" s="20"/>
      <c r="J247" s="6"/>
      <c r="M247" s="5"/>
    </row>
    <row r="248" spans="1:13" s="8" customFormat="1" ht="11.25" customHeight="1">
      <c r="A248" s="5"/>
      <c r="D248" s="5"/>
      <c r="G248" s="5"/>
      <c r="I248" s="20"/>
      <c r="J248" s="6"/>
      <c r="M248" s="5"/>
    </row>
    <row r="249" spans="1:13" s="8" customFormat="1" ht="11.25" customHeight="1">
      <c r="A249" s="5"/>
      <c r="D249" s="5"/>
      <c r="G249" s="5"/>
      <c r="I249" s="20"/>
      <c r="J249" s="6"/>
      <c r="M249" s="5"/>
    </row>
    <row r="250" spans="1:13" s="8" customFormat="1" ht="11.25" customHeight="1">
      <c r="A250" s="5"/>
      <c r="D250" s="5"/>
      <c r="G250" s="5"/>
      <c r="I250" s="20"/>
      <c r="J250" s="6"/>
      <c r="M250" s="5"/>
    </row>
    <row r="251" spans="1:13" s="8" customFormat="1" ht="11.25" customHeight="1">
      <c r="A251" s="5"/>
      <c r="D251" s="5"/>
      <c r="G251" s="5"/>
      <c r="I251" s="20"/>
      <c r="J251" s="6"/>
      <c r="M251" s="5"/>
    </row>
    <row r="252" spans="1:13" s="8" customFormat="1" ht="11.25" customHeight="1">
      <c r="A252" s="5"/>
      <c r="D252" s="5"/>
      <c r="G252" s="5"/>
      <c r="I252" s="20"/>
      <c r="J252" s="6"/>
      <c r="M252" s="5"/>
    </row>
    <row r="253" spans="1:13" s="8" customFormat="1" ht="11.25" customHeight="1">
      <c r="A253" s="5"/>
      <c r="D253" s="5"/>
      <c r="G253" s="5"/>
      <c r="I253" s="20"/>
      <c r="J253" s="6"/>
      <c r="M253" s="5"/>
    </row>
    <row r="254" spans="1:13" s="8" customFormat="1" ht="11.25" customHeight="1">
      <c r="A254" s="5"/>
      <c r="D254" s="5"/>
      <c r="G254" s="5"/>
      <c r="I254" s="20"/>
      <c r="J254" s="6"/>
      <c r="M254" s="5"/>
    </row>
    <row r="255" spans="1:13" s="8" customFormat="1" ht="11.25" customHeight="1">
      <c r="A255" s="5"/>
      <c r="D255" s="5"/>
      <c r="G255" s="5"/>
      <c r="I255" s="20"/>
      <c r="J255" s="6"/>
      <c r="M255" s="5"/>
    </row>
    <row r="256" spans="1:13" s="8" customFormat="1" ht="11.25" customHeight="1">
      <c r="A256" s="5"/>
      <c r="D256" s="5"/>
      <c r="G256" s="5"/>
      <c r="I256" s="20"/>
      <c r="J256" s="6"/>
      <c r="M256" s="5"/>
    </row>
    <row r="257" spans="1:13" s="8" customFormat="1" ht="11.25" customHeight="1">
      <c r="A257" s="5"/>
      <c r="D257" s="5"/>
      <c r="G257" s="5"/>
      <c r="I257" s="20"/>
      <c r="J257" s="6"/>
      <c r="M257" s="5"/>
    </row>
    <row r="258" spans="1:13" s="8" customFormat="1" ht="11.25" customHeight="1">
      <c r="A258" s="5"/>
      <c r="D258" s="5"/>
      <c r="G258" s="5"/>
      <c r="I258" s="20"/>
      <c r="J258" s="6"/>
      <c r="M258" s="5"/>
    </row>
    <row r="259" spans="1:13" s="8" customFormat="1" ht="11.25" customHeight="1">
      <c r="A259" s="5"/>
      <c r="D259" s="5"/>
      <c r="G259" s="5"/>
      <c r="I259" s="20"/>
      <c r="J259" s="6"/>
      <c r="M259" s="5"/>
    </row>
    <row r="260" spans="1:13" s="8" customFormat="1" ht="11.25" customHeight="1">
      <c r="A260" s="5"/>
      <c r="D260" s="5"/>
      <c r="G260" s="5"/>
      <c r="I260" s="20"/>
      <c r="J260" s="6"/>
      <c r="M260" s="5"/>
    </row>
    <row r="261" spans="1:13" s="8" customFormat="1" ht="11.25" customHeight="1">
      <c r="A261" s="5"/>
      <c r="D261" s="5"/>
      <c r="G261" s="5"/>
      <c r="I261" s="20"/>
      <c r="J261" s="6"/>
      <c r="M261" s="5"/>
    </row>
    <row r="262" spans="1:13" s="8" customFormat="1" ht="11.25" customHeight="1">
      <c r="A262" s="5"/>
      <c r="D262" s="5"/>
      <c r="G262" s="5"/>
      <c r="I262" s="20"/>
      <c r="J262" s="6"/>
      <c r="M262" s="5"/>
    </row>
    <row r="263" spans="1:13" s="8" customFormat="1" ht="11.25" customHeight="1">
      <c r="A263" s="5"/>
      <c r="D263" s="5"/>
      <c r="G263" s="5"/>
      <c r="I263" s="20"/>
      <c r="J263" s="6"/>
      <c r="M263" s="5"/>
    </row>
    <row r="264" spans="1:13" s="8" customFormat="1" ht="11.25" customHeight="1">
      <c r="A264" s="5"/>
      <c r="D264" s="5"/>
      <c r="G264" s="5"/>
      <c r="I264" s="20"/>
      <c r="J264" s="6"/>
      <c r="M264" s="5"/>
    </row>
    <row r="265" spans="1:13" s="8" customFormat="1" ht="11.25" customHeight="1">
      <c r="A265" s="5"/>
      <c r="D265" s="5"/>
      <c r="G265" s="5"/>
      <c r="I265" s="20"/>
      <c r="J265" s="6"/>
      <c r="M265" s="5"/>
    </row>
    <row r="266" spans="1:13" s="8" customFormat="1" ht="11.25" customHeight="1">
      <c r="A266" s="5"/>
      <c r="D266" s="5"/>
      <c r="G266" s="5"/>
      <c r="I266" s="20"/>
      <c r="J266" s="6"/>
      <c r="M266" s="5"/>
    </row>
    <row r="267" spans="1:13" s="8" customFormat="1" ht="11.25" customHeight="1">
      <c r="A267" s="5"/>
      <c r="D267" s="5"/>
      <c r="G267" s="5"/>
      <c r="I267" s="20"/>
      <c r="J267" s="6"/>
      <c r="M267" s="5"/>
    </row>
    <row r="268" spans="1:13" s="8" customFormat="1" ht="11.25" customHeight="1">
      <c r="A268" s="5"/>
      <c r="D268" s="5"/>
      <c r="G268" s="5"/>
      <c r="I268" s="20"/>
      <c r="J268" s="6"/>
      <c r="M268" s="5"/>
    </row>
    <row r="269" spans="1:13" s="8" customFormat="1" ht="11.25" customHeight="1">
      <c r="A269" s="5"/>
      <c r="D269" s="5"/>
      <c r="G269" s="5"/>
      <c r="I269" s="20"/>
      <c r="J269" s="6"/>
      <c r="M269" s="5"/>
    </row>
    <row r="270" spans="1:13" s="8" customFormat="1" ht="11.25" customHeight="1">
      <c r="A270" s="5"/>
      <c r="D270" s="5"/>
      <c r="G270" s="5"/>
      <c r="I270" s="20"/>
      <c r="J270" s="6"/>
      <c r="M270" s="5"/>
    </row>
    <row r="271" spans="1:13" s="8" customFormat="1" ht="11.25" customHeight="1">
      <c r="A271" s="5"/>
      <c r="D271" s="5"/>
      <c r="G271" s="5"/>
      <c r="I271" s="20"/>
      <c r="J271" s="6"/>
      <c r="M271" s="5"/>
    </row>
    <row r="272" spans="1:13" s="8" customFormat="1" ht="11.25" customHeight="1">
      <c r="A272" s="5"/>
      <c r="D272" s="5"/>
      <c r="G272" s="5"/>
      <c r="I272" s="20"/>
      <c r="J272" s="6"/>
      <c r="M272" s="5"/>
    </row>
    <row r="273" spans="1:21" s="8" customFormat="1" ht="11.25" customHeight="1">
      <c r="A273" s="5"/>
      <c r="D273" s="5"/>
      <c r="G273" s="5"/>
      <c r="I273" s="20"/>
      <c r="J273" s="6"/>
      <c r="M273" s="5"/>
    </row>
    <row r="274" spans="1:21" s="8" customFormat="1" ht="11.25" customHeight="1">
      <c r="A274" s="5"/>
      <c r="D274" s="5"/>
      <c r="G274" s="5"/>
      <c r="I274" s="20"/>
      <c r="J274" s="6"/>
      <c r="M274" s="5"/>
    </row>
    <row r="275" spans="1:21" s="8" customFormat="1" ht="11.25" customHeight="1">
      <c r="A275" s="5"/>
      <c r="D275" s="5"/>
      <c r="G275" s="5"/>
      <c r="I275" s="20"/>
      <c r="J275" s="6"/>
      <c r="M275" s="5"/>
    </row>
    <row r="276" spans="1:21" s="8" customFormat="1" ht="11.25" customHeight="1">
      <c r="A276" s="5"/>
      <c r="D276" s="5"/>
      <c r="G276" s="5"/>
      <c r="I276" s="20"/>
      <c r="J276" s="6"/>
      <c r="M276" s="5"/>
    </row>
    <row r="277" spans="1:21" s="8" customFormat="1" ht="11.25" customHeight="1">
      <c r="A277" s="5"/>
      <c r="D277" s="5"/>
      <c r="G277" s="5"/>
      <c r="I277" s="20"/>
      <c r="J277" s="6"/>
      <c r="M277" s="5"/>
    </row>
    <row r="278" spans="1:21" s="8" customFormat="1" ht="11.25" customHeight="1">
      <c r="A278" s="5"/>
      <c r="D278" s="5"/>
      <c r="G278" s="5"/>
      <c r="I278" s="20"/>
      <c r="J278" s="6"/>
      <c r="M278" s="5"/>
    </row>
    <row r="279" spans="1:21" s="8" customFormat="1" ht="11.25" customHeight="1">
      <c r="A279" s="5"/>
      <c r="D279" s="5"/>
      <c r="G279" s="5"/>
      <c r="I279" s="20"/>
      <c r="J279" s="6"/>
      <c r="M279" s="5"/>
    </row>
    <row r="280" spans="1:21" s="8" customFormat="1" ht="11.25" customHeight="1">
      <c r="A280" s="5"/>
      <c r="D280" s="5"/>
      <c r="G280" s="5"/>
      <c r="I280" s="20"/>
      <c r="J280" s="6"/>
      <c r="M280" s="5"/>
    </row>
    <row r="281" spans="1:21" s="8" customFormat="1" ht="11.25" customHeight="1">
      <c r="A281" s="5"/>
      <c r="D281" s="5"/>
      <c r="G281" s="5"/>
      <c r="I281" s="20"/>
      <c r="J281" s="6"/>
      <c r="M281" s="5"/>
    </row>
    <row r="282" spans="1:21" s="8" customFormat="1" ht="11.25" customHeight="1">
      <c r="A282" s="5"/>
      <c r="D282" s="5"/>
      <c r="G282" s="5"/>
      <c r="I282" s="20"/>
      <c r="J282" s="6"/>
      <c r="M282" s="5"/>
    </row>
    <row r="283" spans="1:21" s="8" customFormat="1" ht="11.25" customHeight="1">
      <c r="A283" s="5"/>
      <c r="D283" s="5"/>
      <c r="G283" s="5"/>
      <c r="I283" s="20"/>
      <c r="J283" s="6"/>
      <c r="M283" s="5"/>
    </row>
    <row r="284" spans="1:21" s="8" customFormat="1" ht="11.25" customHeight="1">
      <c r="A284" s="5"/>
      <c r="D284" s="5"/>
      <c r="G284" s="5"/>
      <c r="I284" s="20"/>
      <c r="J284" s="6"/>
      <c r="M284" s="5"/>
    </row>
    <row r="285" spans="1:21" ht="11.25" customHeight="1">
      <c r="A285" s="5"/>
      <c r="B285" s="8"/>
      <c r="C285" s="8"/>
      <c r="D285" s="5"/>
      <c r="E285" s="8"/>
      <c r="F285" s="8"/>
      <c r="G285" s="5"/>
      <c r="H285" s="8"/>
      <c r="I285" s="20"/>
      <c r="J285" s="6"/>
      <c r="K285" s="8"/>
      <c r="L285" s="8"/>
      <c r="M285" s="5"/>
      <c r="N285" s="8"/>
      <c r="O285" s="8"/>
      <c r="P285" s="8"/>
      <c r="Q285" s="8"/>
      <c r="R285" s="8"/>
      <c r="S285" s="8"/>
      <c r="T285" s="8"/>
      <c r="U285" s="8"/>
    </row>
    <row r="286" spans="1:21" ht="11.25" customHeight="1">
      <c r="A286" s="5"/>
      <c r="B286" s="8"/>
      <c r="C286" s="8"/>
      <c r="D286" s="5"/>
      <c r="E286" s="8"/>
      <c r="F286" s="8"/>
      <c r="G286" s="5"/>
      <c r="H286" s="8"/>
      <c r="I286" s="20"/>
      <c r="J286" s="6"/>
      <c r="K286" s="8"/>
      <c r="L286" s="8"/>
      <c r="M286" s="5"/>
      <c r="N286" s="8"/>
      <c r="O286" s="8"/>
      <c r="P286" s="8"/>
      <c r="Q286" s="8"/>
      <c r="R286" s="8"/>
      <c r="S286" s="8"/>
      <c r="T286" s="8"/>
      <c r="U286" s="8"/>
    </row>
    <row r="287" spans="1:21" ht="11.25" customHeight="1">
      <c r="A287" s="5"/>
      <c r="B287" s="8"/>
      <c r="C287" s="8"/>
      <c r="D287" s="5"/>
      <c r="E287" s="8"/>
      <c r="F287" s="8"/>
      <c r="G287" s="5"/>
      <c r="H287" s="8"/>
      <c r="I287" s="20"/>
      <c r="J287" s="6"/>
      <c r="K287" s="8"/>
      <c r="L287" s="8"/>
      <c r="M287" s="5"/>
      <c r="N287" s="8"/>
      <c r="O287" s="8"/>
      <c r="P287" s="8"/>
      <c r="Q287" s="8"/>
      <c r="R287" s="8"/>
      <c r="S287" s="8"/>
      <c r="T287" s="8"/>
      <c r="U287" s="8"/>
    </row>
    <row r="288" spans="1:21" ht="11.25" customHeight="1">
      <c r="A288" s="5"/>
      <c r="B288" s="8"/>
      <c r="C288" s="8"/>
      <c r="D288" s="5"/>
      <c r="E288" s="8"/>
      <c r="F288" s="8"/>
      <c r="G288" s="5"/>
      <c r="H288" s="8"/>
      <c r="I288" s="20"/>
      <c r="J288" s="6"/>
      <c r="K288" s="8"/>
      <c r="L288" s="8"/>
      <c r="M288" s="5"/>
      <c r="N288" s="8"/>
      <c r="O288" s="8"/>
      <c r="P288" s="8"/>
      <c r="Q288" s="8"/>
      <c r="R288" s="8"/>
      <c r="S288" s="8"/>
      <c r="T288" s="8"/>
      <c r="U288" s="8"/>
    </row>
    <row r="289" spans="1:21" ht="11.25" customHeight="1">
      <c r="P289" s="8"/>
      <c r="Q289" s="8"/>
      <c r="R289" s="8"/>
      <c r="S289" s="8"/>
      <c r="T289" s="8"/>
      <c r="U289" s="8"/>
    </row>
    <row r="290" spans="1:21" ht="11.25" customHeight="1">
      <c r="P290" s="8"/>
      <c r="Q290" s="8"/>
      <c r="R290" s="8"/>
      <c r="S290" s="8"/>
      <c r="T290" s="8"/>
      <c r="U290" s="8"/>
    </row>
    <row r="291" spans="1:21" ht="11.25" customHeight="1">
      <c r="P291" s="8"/>
      <c r="Q291" s="8"/>
      <c r="R291" s="8"/>
      <c r="S291" s="8"/>
      <c r="T291" s="8"/>
      <c r="U291" s="8"/>
    </row>
    <row r="292" spans="1:21" ht="11.25" customHeight="1">
      <c r="P292" s="8"/>
      <c r="Q292" s="8"/>
      <c r="R292" s="8"/>
      <c r="S292" s="8"/>
      <c r="T292" s="8"/>
      <c r="U292" s="8"/>
    </row>
    <row r="293" spans="1:21" ht="11.25" customHeight="1">
      <c r="P293" s="8"/>
      <c r="Q293" s="8"/>
      <c r="R293" s="8"/>
      <c r="S293" s="8"/>
      <c r="T293" s="8"/>
      <c r="U293" s="8"/>
    </row>
    <row r="294" spans="1:21" ht="11.25" customHeight="1">
      <c r="P294" s="8"/>
      <c r="Q294" s="8"/>
      <c r="R294" s="8"/>
      <c r="S294" s="8"/>
      <c r="T294" s="8"/>
      <c r="U294" s="8"/>
    </row>
    <row r="295" spans="1:21" ht="11.25" customHeight="1">
      <c r="A295" s="35"/>
      <c r="D295" s="35"/>
      <c r="G295" s="35"/>
      <c r="I295" s="35"/>
      <c r="J295" s="35"/>
      <c r="M295" s="35"/>
      <c r="P295" s="8"/>
      <c r="Q295" s="8"/>
      <c r="R295" s="8"/>
      <c r="S295" s="8"/>
      <c r="T295" s="8"/>
      <c r="U295" s="8"/>
    </row>
    <row r="296" spans="1:21" ht="11.25" customHeight="1">
      <c r="A296" s="35"/>
      <c r="D296" s="35"/>
      <c r="G296" s="35"/>
      <c r="I296" s="35"/>
      <c r="J296" s="35"/>
      <c r="M296" s="35"/>
      <c r="P296" s="8"/>
      <c r="Q296" s="8"/>
      <c r="R296" s="8"/>
      <c r="S296" s="8"/>
      <c r="T296" s="8"/>
      <c r="U296" s="8"/>
    </row>
    <row r="297" spans="1:21" ht="11.25" customHeight="1">
      <c r="A297" s="35"/>
      <c r="D297" s="35"/>
      <c r="G297" s="35"/>
      <c r="I297" s="35"/>
      <c r="J297" s="35"/>
      <c r="M297" s="35"/>
      <c r="P297" s="8"/>
      <c r="Q297" s="8"/>
      <c r="R297" s="8"/>
      <c r="S297" s="8"/>
      <c r="T297" s="8"/>
      <c r="U297" s="8"/>
    </row>
    <row r="298" spans="1:21" ht="11.25" customHeight="1">
      <c r="A298" s="35"/>
      <c r="D298" s="35"/>
      <c r="G298" s="35"/>
      <c r="I298" s="35"/>
      <c r="J298" s="35"/>
      <c r="M298" s="35"/>
      <c r="P298" s="8"/>
      <c r="Q298" s="8"/>
      <c r="R298" s="8"/>
      <c r="S298" s="8"/>
      <c r="T298" s="8"/>
      <c r="U298" s="8"/>
    </row>
    <row r="299" spans="1:21" ht="11.25" customHeight="1">
      <c r="A299" s="35"/>
      <c r="D299" s="35"/>
      <c r="G299" s="35"/>
      <c r="I299" s="35"/>
      <c r="J299" s="35"/>
      <c r="M299" s="35"/>
      <c r="P299" s="8"/>
      <c r="Q299" s="8"/>
      <c r="R299" s="8"/>
      <c r="S299" s="8"/>
      <c r="T299" s="8"/>
      <c r="U299" s="8"/>
    </row>
    <row r="300" spans="1:21" ht="11.25" customHeight="1">
      <c r="A300" s="35"/>
      <c r="D300" s="35"/>
      <c r="G300" s="35"/>
      <c r="I300" s="35"/>
      <c r="J300" s="35"/>
      <c r="M300" s="35"/>
      <c r="P300" s="8"/>
      <c r="Q300" s="8"/>
      <c r="R300" s="8"/>
      <c r="S300" s="8"/>
      <c r="T300" s="8"/>
      <c r="U300" s="8"/>
    </row>
    <row r="301" spans="1:21" ht="11.25" customHeight="1">
      <c r="A301" s="35"/>
      <c r="D301" s="35"/>
      <c r="G301" s="35"/>
      <c r="I301" s="35"/>
      <c r="J301" s="35"/>
      <c r="M301" s="35"/>
      <c r="P301" s="8"/>
      <c r="Q301" s="8"/>
      <c r="R301" s="8"/>
      <c r="S301" s="8"/>
      <c r="T301" s="8"/>
      <c r="U301" s="8"/>
    </row>
    <row r="302" spans="1:21" ht="11.25" customHeight="1">
      <c r="A302" s="35"/>
      <c r="D302" s="35"/>
      <c r="G302" s="35"/>
      <c r="I302" s="35"/>
      <c r="J302" s="35"/>
      <c r="M302" s="35"/>
      <c r="P302" s="8"/>
      <c r="Q302" s="8"/>
      <c r="R302" s="8"/>
      <c r="S302" s="8"/>
      <c r="T302" s="8"/>
      <c r="U302" s="8"/>
    </row>
    <row r="303" spans="1:21" ht="11.25" customHeight="1">
      <c r="A303" s="35"/>
      <c r="D303" s="35"/>
      <c r="G303" s="35"/>
      <c r="I303" s="35"/>
      <c r="J303" s="35"/>
      <c r="M303" s="35"/>
      <c r="P303" s="8"/>
      <c r="Q303" s="8"/>
      <c r="R303" s="8"/>
      <c r="S303" s="8"/>
      <c r="T303" s="8"/>
      <c r="U303" s="8"/>
    </row>
    <row r="304" spans="1:21" ht="11.25" customHeight="1">
      <c r="A304" s="35"/>
      <c r="D304" s="35"/>
      <c r="G304" s="35"/>
      <c r="I304" s="35"/>
      <c r="J304" s="35"/>
      <c r="M304" s="35"/>
      <c r="P304" s="8"/>
      <c r="Q304" s="8"/>
      <c r="R304" s="8"/>
      <c r="S304" s="8"/>
      <c r="T304" s="8"/>
      <c r="U304" s="8"/>
    </row>
    <row r="305" spans="1:21" ht="11.25" customHeight="1">
      <c r="A305" s="35"/>
      <c r="D305" s="35"/>
      <c r="G305" s="35"/>
      <c r="I305" s="35"/>
      <c r="J305" s="35"/>
      <c r="M305" s="35"/>
      <c r="P305" s="8"/>
      <c r="Q305" s="8"/>
      <c r="R305" s="8"/>
      <c r="S305" s="8"/>
      <c r="T305" s="8"/>
      <c r="U305" s="8"/>
    </row>
  </sheetData>
  <mergeCells count="123">
    <mergeCell ref="H56:I56"/>
    <mergeCell ref="K56:L56"/>
    <mergeCell ref="N56:O56"/>
    <mergeCell ref="C57:E57"/>
    <mergeCell ref="B51:C51"/>
    <mergeCell ref="E51:F51"/>
    <mergeCell ref="B53:C53"/>
    <mergeCell ref="E53:F53"/>
    <mergeCell ref="G53:H54"/>
    <mergeCell ref="B54:C54"/>
    <mergeCell ref="E54:F54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</mergeCells>
  <pageMargins left="0.23622047244094491" right="0.23622047244094491" top="0.11811023622047245" bottom="0.11811023622047245" header="0" footer="0"/>
  <pageSetup paperSize="9" scale="6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5"/>
  <sheetViews>
    <sheetView view="pageBreakPreview" zoomScaleSheetLayoutView="100" workbookViewId="0">
      <selection sqref="A1:O1"/>
    </sheetView>
  </sheetViews>
  <sheetFormatPr defaultColWidth="7.140625" defaultRowHeight="11.25" customHeight="1"/>
  <cols>
    <col min="1" max="1" width="3.7109375" style="138" customWidth="1"/>
    <col min="2" max="3" width="12.7109375" style="136" customWidth="1"/>
    <col min="4" max="4" width="3.7109375" style="138" customWidth="1"/>
    <col min="5" max="6" width="12.7109375" style="136" customWidth="1"/>
    <col min="7" max="7" width="3.7109375" style="138" customWidth="1"/>
    <col min="8" max="8" width="12.7109375" style="136" customWidth="1"/>
    <col min="9" max="9" width="12.7109375" style="181" customWidth="1"/>
    <col min="10" max="10" width="3.7109375" style="179" customWidth="1"/>
    <col min="11" max="12" width="12.7109375" style="136" customWidth="1"/>
    <col min="13" max="13" width="3.7109375" style="138" customWidth="1"/>
    <col min="14" max="15" width="12.7109375" style="136" customWidth="1"/>
    <col min="16" max="16384" width="7.140625" style="136"/>
  </cols>
  <sheetData>
    <row r="1" spans="1:18" ht="15.95" customHeight="1">
      <c r="A1" s="269" t="s">
        <v>23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</row>
    <row r="2" spans="1:18" ht="15.95" customHeight="1">
      <c r="A2" s="269" t="s">
        <v>22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</row>
    <row r="3" spans="1:18" ht="15.95" customHeight="1">
      <c r="A3" s="269" t="s">
        <v>21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</row>
    <row r="4" spans="1:18" s="137" customFormat="1" ht="15.95" customHeight="1">
      <c r="A4" s="270" t="str">
        <f>[3]MSB!B1</f>
        <v>XIII открытый городской турнир по бадминтону "Кубок КемГУ"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</row>
    <row r="5" spans="1:18" s="137" customFormat="1" ht="15.95" customHeight="1">
      <c r="A5" s="273" t="s">
        <v>20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</row>
    <row r="6" spans="1:18" ht="15.95" customHeight="1">
      <c r="B6" s="139"/>
      <c r="C6" s="139"/>
      <c r="D6" s="140"/>
      <c r="E6" s="139"/>
      <c r="F6" s="141"/>
      <c r="G6" s="142"/>
      <c r="H6" s="141"/>
      <c r="I6" s="141"/>
      <c r="J6" s="142"/>
      <c r="K6" s="141"/>
      <c r="L6" s="141"/>
      <c r="M6" s="142"/>
      <c r="N6" s="141"/>
      <c r="O6" s="139"/>
    </row>
    <row r="7" spans="1:18" ht="15.95" customHeight="1">
      <c r="B7" s="143" t="s">
        <v>19</v>
      </c>
      <c r="C7" s="237" t="str">
        <f>[3]MSB!B2</f>
        <v>Кемерово</v>
      </c>
      <c r="D7" s="237"/>
      <c r="E7" s="237"/>
      <c r="H7" s="137" t="s">
        <v>18</v>
      </c>
      <c r="I7" s="137"/>
      <c r="J7" s="145"/>
      <c r="K7" s="274" t="str">
        <f>[3]MSB!B3</f>
        <v>17-19.01.2020</v>
      </c>
      <c r="L7" s="266"/>
      <c r="N7" s="143" t="s">
        <v>17</v>
      </c>
      <c r="O7" s="146" t="str">
        <f>[3]MSB!B5</f>
        <v>MSB</v>
      </c>
    </row>
    <row r="8" spans="1:18" ht="15.95" customHeight="1">
      <c r="E8" s="147"/>
      <c r="F8" s="148"/>
      <c r="G8" s="149"/>
      <c r="H8" s="147"/>
      <c r="I8" s="147"/>
      <c r="J8" s="150"/>
      <c r="K8" s="151"/>
      <c r="L8" s="151"/>
      <c r="M8" s="152"/>
      <c r="N8" s="151"/>
      <c r="O8" s="147"/>
    </row>
    <row r="9" spans="1:18" s="158" customFormat="1" ht="15.95" customHeight="1">
      <c r="A9" s="154">
        <v>1</v>
      </c>
      <c r="B9" s="281" t="str">
        <f>IF(VLOOKUP(A9,[3]MSB!$C$5:$D$20,2,FALSE)=0,"X",VLOOKUP(A9,[3]MSB!$C$5:$D$20,2,FALSE))</f>
        <v>Понамарев Дмитрий</v>
      </c>
      <c r="C9" s="282"/>
      <c r="D9" s="155">
        <v>1</v>
      </c>
      <c r="E9" s="243" t="str">
        <f>B9</f>
        <v>Понамарев Дмитрий</v>
      </c>
      <c r="F9" s="243"/>
      <c r="G9" s="156"/>
      <c r="H9" s="176"/>
      <c r="I9" s="176"/>
      <c r="J9" s="156"/>
      <c r="K9" s="157"/>
      <c r="L9" s="157"/>
      <c r="P9" s="157"/>
      <c r="Q9" s="157"/>
      <c r="R9" s="157"/>
    </row>
    <row r="10" spans="1:18" s="158" customFormat="1" ht="15.95" customHeight="1">
      <c r="A10" s="154">
        <v>16</v>
      </c>
      <c r="B10" s="277" t="str">
        <f>IF(VLOOKUP(A10,[3]MSB!$C$5:$D$20,2,FALSE)=0,"X",VLOOKUP(A10,[3]MSB!$C$5:$D$20,2,FALSE))</f>
        <v>X</v>
      </c>
      <c r="C10" s="278"/>
      <c r="D10" s="159"/>
      <c r="E10" s="248"/>
      <c r="F10" s="256"/>
      <c r="G10" s="155">
        <v>13</v>
      </c>
      <c r="H10" s="243" t="str">
        <f>E9</f>
        <v>Понамарев Дмитрий</v>
      </c>
      <c r="I10" s="243"/>
      <c r="J10" s="156"/>
      <c r="K10" s="176"/>
      <c r="L10" s="176"/>
      <c r="Q10" s="157"/>
      <c r="R10" s="157"/>
    </row>
    <row r="11" spans="1:18" s="158" customFormat="1" ht="15.95" customHeight="1">
      <c r="A11" s="154">
        <v>9</v>
      </c>
      <c r="B11" s="281" t="str">
        <f>IF(VLOOKUP(A11,[3]MSB!$C$5:$D$20,2,FALSE)=0,"X",VLOOKUP(A11,[3]MSB!$C$5:$D$20,2,FALSE))</f>
        <v>Егоров Дмитрий</v>
      </c>
      <c r="C11" s="282"/>
      <c r="D11" s="172">
        <v>2</v>
      </c>
      <c r="E11" s="243" t="str">
        <f>B12</f>
        <v>Азизов Хикмат</v>
      </c>
      <c r="F11" s="243"/>
      <c r="G11" s="159"/>
      <c r="H11" s="279" t="s">
        <v>182</v>
      </c>
      <c r="I11" s="256"/>
      <c r="J11" s="156"/>
      <c r="K11" s="160"/>
      <c r="L11" s="157"/>
      <c r="P11" s="162"/>
      <c r="Q11" s="157"/>
      <c r="R11" s="157"/>
    </row>
    <row r="12" spans="1:18" s="158" customFormat="1" ht="15.95" customHeight="1">
      <c r="A12" s="154">
        <v>8</v>
      </c>
      <c r="B12" s="281" t="str">
        <f>IF(VLOOKUP(A12,[3]MSB!$C$5:$D$20,2,FALSE)=0,"X",VLOOKUP(A12,[3]MSB!$C$5:$D$20,2,FALSE))</f>
        <v>Азизов Хикмат</v>
      </c>
      <c r="C12" s="282"/>
      <c r="D12" s="159"/>
      <c r="E12" s="279" t="s">
        <v>159</v>
      </c>
      <c r="F12" s="248"/>
      <c r="G12" s="156"/>
      <c r="H12" s="157"/>
      <c r="I12" s="163"/>
      <c r="J12" s="155">
        <v>23</v>
      </c>
      <c r="K12" s="243" t="str">
        <f>E9</f>
        <v>Понамарев Дмитрий</v>
      </c>
      <c r="L12" s="243"/>
      <c r="P12" s="157"/>
    </row>
    <row r="13" spans="1:18" s="158" customFormat="1" ht="15.95" customHeight="1">
      <c r="A13" s="154">
        <v>5</v>
      </c>
      <c r="B13" s="281" t="str">
        <f>IF(VLOOKUP(A13,[3]MSB!$C$5:$D$20,2,FALSE)=0,"X",VLOOKUP(A13,[3]MSB!$C$5:$D$20,2,FALSE))</f>
        <v>Иванов Сергей</v>
      </c>
      <c r="C13" s="282"/>
      <c r="D13" s="172">
        <v>3</v>
      </c>
      <c r="E13" s="243" t="str">
        <f>B13</f>
        <v>Иванов Сергей</v>
      </c>
      <c r="F13" s="243"/>
      <c r="G13" s="160"/>
      <c r="H13" s="157"/>
      <c r="I13" s="163"/>
      <c r="J13" s="161"/>
      <c r="K13" s="248" t="s">
        <v>53</v>
      </c>
      <c r="L13" s="256"/>
    </row>
    <row r="14" spans="1:18" s="158" customFormat="1" ht="15.95" customHeight="1">
      <c r="A14" s="154">
        <v>12</v>
      </c>
      <c r="B14" s="281" t="str">
        <f>IF(VLOOKUP(A14,[3]MSB!$C$5:$D$20,2,FALSE)=0,"X",VLOOKUP(A14,[3]MSB!$C$5:$D$20,2,FALSE))</f>
        <v>Кенн Петр</v>
      </c>
      <c r="C14" s="282"/>
      <c r="D14" s="159"/>
      <c r="E14" s="248" t="s">
        <v>183</v>
      </c>
      <c r="F14" s="256"/>
      <c r="G14" s="172">
        <v>14</v>
      </c>
      <c r="H14" s="243" t="str">
        <f>E15</f>
        <v>Соколов Виталий</v>
      </c>
      <c r="I14" s="250"/>
      <c r="J14" s="156"/>
      <c r="K14" s="157"/>
      <c r="M14" s="161"/>
      <c r="N14" s="280" t="s">
        <v>16</v>
      </c>
      <c r="O14" s="280"/>
    </row>
    <row r="15" spans="1:18" s="158" customFormat="1" ht="15.95" customHeight="1">
      <c r="A15" s="154">
        <v>13</v>
      </c>
      <c r="B15" s="277" t="str">
        <f>IF(VLOOKUP(A15,[3]MSB!$C$5:$D$20,2,FALSE)=0,"X",VLOOKUP(A15,[3]MSB!$C$5:$D$20,2,FALSE))</f>
        <v>X</v>
      </c>
      <c r="C15" s="278"/>
      <c r="D15" s="155">
        <v>4</v>
      </c>
      <c r="E15" s="243" t="str">
        <f>B16</f>
        <v>Соколов Виталий</v>
      </c>
      <c r="F15" s="250"/>
      <c r="G15" s="156"/>
      <c r="H15" s="248" t="s">
        <v>184</v>
      </c>
      <c r="I15" s="248"/>
      <c r="J15" s="156"/>
      <c r="K15" s="157"/>
      <c r="L15" s="157"/>
      <c r="M15" s="161"/>
      <c r="N15" s="280"/>
      <c r="O15" s="280"/>
      <c r="P15" s="157"/>
    </row>
    <row r="16" spans="1:18" s="158" customFormat="1" ht="15.95" customHeight="1">
      <c r="A16" s="154">
        <v>4</v>
      </c>
      <c r="B16" s="281" t="str">
        <f>IF(VLOOKUP(A16,[3]MSB!$C$5:$D$20,2,FALSE)=0,"X",VLOOKUP(A16,[3]MSB!$C$5:$D$20,2,FALSE))</f>
        <v>Соколов Виталий</v>
      </c>
      <c r="C16" s="282"/>
      <c r="D16" s="159"/>
      <c r="E16" s="248"/>
      <c r="F16" s="248"/>
      <c r="G16" s="156"/>
      <c r="H16" s="157"/>
      <c r="I16" s="157"/>
      <c r="J16" s="156"/>
      <c r="K16" s="157"/>
      <c r="M16" s="155">
        <v>32</v>
      </c>
      <c r="N16" s="243" t="str">
        <f>K12</f>
        <v>Понамарев Дмитрий</v>
      </c>
      <c r="O16" s="243"/>
    </row>
    <row r="17" spans="1:29" s="158" customFormat="1" ht="15.95" customHeight="1">
      <c r="A17" s="154">
        <v>3</v>
      </c>
      <c r="B17" s="281" t="str">
        <f>IF(VLOOKUP(A17,[3]MSB!$C$5:$D$20,2,FALSE)=0,"X",VLOOKUP(A17,[3]MSB!$C$5:$D$20,2,FALSE))</f>
        <v>Добрынин Роман</v>
      </c>
      <c r="C17" s="282"/>
      <c r="D17" s="155">
        <v>5</v>
      </c>
      <c r="E17" s="243" t="str">
        <f>B17</f>
        <v>Добрынин Роман</v>
      </c>
      <c r="F17" s="243"/>
      <c r="G17" s="156"/>
      <c r="H17" s="176"/>
      <c r="I17" s="176"/>
      <c r="J17" s="156"/>
      <c r="K17" s="157"/>
      <c r="L17" s="157"/>
      <c r="M17" s="161"/>
      <c r="N17" s="247" t="s">
        <v>185</v>
      </c>
      <c r="O17" s="247"/>
    </row>
    <row r="18" spans="1:29" s="158" customFormat="1" ht="15.95" customHeight="1">
      <c r="A18" s="154">
        <v>14</v>
      </c>
      <c r="B18" s="277" t="str">
        <f>IF(VLOOKUP(A18,[3]MSB!$C$5:$D$20,2,FALSE)=0,"X",VLOOKUP(A18,[3]MSB!$C$5:$D$20,2,FALSE))</f>
        <v>X</v>
      </c>
      <c r="C18" s="278"/>
      <c r="D18" s="159"/>
      <c r="E18" s="248"/>
      <c r="F18" s="256"/>
      <c r="G18" s="172">
        <v>15</v>
      </c>
      <c r="H18" s="243" t="str">
        <f>E17</f>
        <v>Добрынин Роман</v>
      </c>
      <c r="I18" s="243"/>
      <c r="J18" s="156"/>
      <c r="K18" s="176"/>
      <c r="L18" s="176"/>
      <c r="M18" s="161"/>
      <c r="N18" s="157"/>
    </row>
    <row r="19" spans="1:29" s="158" customFormat="1" ht="15.95" customHeight="1">
      <c r="A19" s="154">
        <v>11</v>
      </c>
      <c r="B19" s="281" t="str">
        <f>IF(VLOOKUP(A19,[3]MSB!$C$5:$D$20,2,FALSE)=0,"X",VLOOKUP(A19,[3]MSB!$C$5:$D$20,2,FALSE))</f>
        <v>Клинов Вячеслав</v>
      </c>
      <c r="C19" s="282"/>
      <c r="D19" s="172">
        <v>6</v>
      </c>
      <c r="E19" s="243" t="str">
        <f>B20</f>
        <v>Ма Динь Туан</v>
      </c>
      <c r="F19" s="243"/>
      <c r="G19" s="159"/>
      <c r="H19" s="248" t="s">
        <v>8</v>
      </c>
      <c r="I19" s="256"/>
      <c r="J19" s="156"/>
      <c r="K19" s="160"/>
      <c r="L19" s="157"/>
      <c r="M19" s="161"/>
      <c r="N19" s="157"/>
    </row>
    <row r="20" spans="1:29" s="158" customFormat="1" ht="15.95" customHeight="1">
      <c r="A20" s="154">
        <v>6</v>
      </c>
      <c r="B20" s="281" t="str">
        <f>IF(VLOOKUP(A20,[3]MSB!$C$5:$D$20,2,FALSE)=0,"X",VLOOKUP(A20,[3]MSB!$C$5:$D$20,2,FALSE))</f>
        <v>Ма Динь Туан</v>
      </c>
      <c r="C20" s="282"/>
      <c r="D20" s="159"/>
      <c r="E20" s="279" t="s">
        <v>186</v>
      </c>
      <c r="F20" s="248"/>
      <c r="G20" s="156"/>
      <c r="H20" s="157"/>
      <c r="I20" s="163"/>
      <c r="J20" s="155">
        <v>24</v>
      </c>
      <c r="K20" s="243" t="str">
        <f>H22</f>
        <v>Мякушко Никита</v>
      </c>
      <c r="L20" s="250"/>
      <c r="M20" s="161"/>
      <c r="N20" s="168"/>
    </row>
    <row r="21" spans="1:29" s="158" customFormat="1" ht="15.95" customHeight="1">
      <c r="A21" s="154">
        <v>7</v>
      </c>
      <c r="B21" s="281" t="str">
        <f>IF(VLOOKUP(A21,[3]MSB!$C$5:$D$20,2,FALSE)=0,"X",VLOOKUP(A21,[3]MSB!$C$5:$D$20,2,FALSE))</f>
        <v>Худойкулов Шахзод</v>
      </c>
      <c r="C21" s="282"/>
      <c r="D21" s="172">
        <v>7</v>
      </c>
      <c r="E21" s="243" t="str">
        <f>B21</f>
        <v>Худойкулов Шахзод</v>
      </c>
      <c r="F21" s="243"/>
      <c r="G21" s="156"/>
      <c r="H21" s="157"/>
      <c r="I21" s="163"/>
      <c r="J21" s="161"/>
      <c r="K21" s="248" t="s">
        <v>30</v>
      </c>
      <c r="L21" s="248"/>
      <c r="M21" s="156"/>
      <c r="N21" s="165"/>
      <c r="T21" s="156"/>
      <c r="U21" s="154"/>
      <c r="V21" s="176"/>
      <c r="W21" s="176"/>
      <c r="X21" s="156"/>
      <c r="Y21" s="160"/>
      <c r="Z21" s="160"/>
      <c r="AA21" s="156"/>
      <c r="AB21" s="157"/>
      <c r="AC21" s="157"/>
    </row>
    <row r="22" spans="1:29" s="158" customFormat="1" ht="15.95" customHeight="1">
      <c r="A22" s="154">
        <v>10</v>
      </c>
      <c r="B22" s="281" t="str">
        <f>IF(VLOOKUP(A22,[3]MSB!$C$5:$D$20,2,FALSE)=0,"X",VLOOKUP(A22,[3]MSB!$C$5:$D$20,2,FALSE))</f>
        <v>Ратников Сергей</v>
      </c>
      <c r="C22" s="282"/>
      <c r="D22" s="159"/>
      <c r="E22" s="248" t="s">
        <v>187</v>
      </c>
      <c r="F22" s="256"/>
      <c r="G22" s="155">
        <v>16</v>
      </c>
      <c r="H22" s="243" t="str">
        <f>E23</f>
        <v>Мякушко Никита</v>
      </c>
      <c r="I22" s="250"/>
      <c r="J22" s="156"/>
      <c r="K22" s="157"/>
      <c r="M22" s="154"/>
    </row>
    <row r="23" spans="1:29" s="158" customFormat="1" ht="15.95" customHeight="1">
      <c r="A23" s="154">
        <v>15</v>
      </c>
      <c r="B23" s="277" t="str">
        <f>IF(VLOOKUP(A23,[3]MSB!$C$5:$D$20,2,FALSE)=0,"X",VLOOKUP(A23,[3]MSB!$C$5:$D$20,2,FALSE))</f>
        <v>X</v>
      </c>
      <c r="C23" s="278"/>
      <c r="D23" s="155">
        <v>8</v>
      </c>
      <c r="E23" s="243" t="str">
        <f>B24</f>
        <v>Мякушко Никита</v>
      </c>
      <c r="F23" s="250"/>
      <c r="G23" s="156"/>
      <c r="H23" s="248" t="s">
        <v>26</v>
      </c>
      <c r="I23" s="248"/>
      <c r="J23" s="156"/>
      <c r="K23" s="157"/>
      <c r="L23" s="157"/>
      <c r="M23" s="156"/>
    </row>
    <row r="24" spans="1:29" s="158" customFormat="1" ht="15.95" customHeight="1">
      <c r="A24" s="154">
        <v>2</v>
      </c>
      <c r="B24" s="281" t="str">
        <f>IF(VLOOKUP(A24,[3]MSB!$C$5:$D$20,2,FALSE)=0,"X",VLOOKUP(A24,[3]MSB!$C$5:$D$20,2,FALSE))</f>
        <v>Мякушко Никита</v>
      </c>
      <c r="C24" s="282"/>
      <c r="D24" s="159"/>
      <c r="E24" s="248"/>
      <c r="F24" s="248"/>
      <c r="G24" s="156"/>
      <c r="H24" s="157"/>
      <c r="I24" s="157"/>
    </row>
    <row r="25" spans="1:29" s="158" customFormat="1" ht="15.95" customHeight="1">
      <c r="A25" s="154"/>
      <c r="B25" s="176"/>
      <c r="C25" s="176"/>
      <c r="D25" s="156"/>
      <c r="E25" s="160"/>
      <c r="F25" s="160"/>
      <c r="G25" s="156">
        <v>-23</v>
      </c>
      <c r="H25" s="281" t="str">
        <f>IF(K12=H10,H14,H10)</f>
        <v>Соколов Виталий</v>
      </c>
      <c r="I25" s="282"/>
      <c r="J25" s="155">
        <v>31</v>
      </c>
      <c r="K25" s="243" t="str">
        <f>H26</f>
        <v>Добрынин Роман</v>
      </c>
      <c r="L25" s="243"/>
      <c r="M25" s="283" t="s">
        <v>12</v>
      </c>
      <c r="N25" s="283"/>
    </row>
    <row r="26" spans="1:29" s="158" customFormat="1" ht="15.95" customHeight="1">
      <c r="A26" s="154"/>
      <c r="B26" s="176"/>
      <c r="C26" s="176"/>
      <c r="D26" s="156"/>
      <c r="E26" s="160"/>
      <c r="F26" s="160"/>
      <c r="G26" s="154">
        <v>-24</v>
      </c>
      <c r="H26" s="281" t="str">
        <f>IF(K20=H18,H22,H18)</f>
        <v>Добрынин Роман</v>
      </c>
      <c r="I26" s="282"/>
      <c r="J26" s="159"/>
      <c r="K26" s="247" t="s">
        <v>65</v>
      </c>
      <c r="L26" s="247"/>
      <c r="M26" s="283"/>
      <c r="N26" s="283"/>
    </row>
    <row r="27" spans="1:29" s="158" customFormat="1" ht="15.95" customHeight="1">
      <c r="A27" s="154"/>
      <c r="B27" s="176"/>
      <c r="C27" s="176"/>
      <c r="D27" s="156"/>
      <c r="E27" s="160"/>
      <c r="F27" s="160"/>
      <c r="G27" s="156"/>
      <c r="H27" s="157"/>
      <c r="I27" s="157"/>
      <c r="J27" s="154"/>
      <c r="K27" s="176"/>
      <c r="L27" s="176"/>
      <c r="M27" s="156"/>
      <c r="N27" s="177"/>
      <c r="O27" s="177"/>
    </row>
    <row r="28" spans="1:29" s="158" customFormat="1" ht="15.95" customHeight="1">
      <c r="A28" s="154">
        <v>-13</v>
      </c>
      <c r="B28" s="281" t="str">
        <f>IF(H10=E9,E11,E9)</f>
        <v>Азизов Хикмат</v>
      </c>
      <c r="C28" s="282"/>
      <c r="D28" s="155">
        <v>21</v>
      </c>
      <c r="E28" s="241" t="str">
        <f>B28</f>
        <v>Азизов Хикмат</v>
      </c>
      <c r="F28" s="241"/>
      <c r="G28" s="156"/>
      <c r="H28" s="157"/>
      <c r="I28" s="157"/>
      <c r="J28" s="157"/>
      <c r="K28" s="176"/>
      <c r="L28" s="176"/>
      <c r="M28" s="156"/>
      <c r="N28" s="177"/>
      <c r="O28" s="177"/>
    </row>
    <row r="29" spans="1:29" s="158" customFormat="1" ht="15.95" customHeight="1">
      <c r="A29" s="154">
        <v>-14</v>
      </c>
      <c r="B29" s="281" t="str">
        <f>IF(H14=E13,E15,E13)</f>
        <v>Иванов Сергей</v>
      </c>
      <c r="C29" s="282"/>
      <c r="D29" s="159"/>
      <c r="E29" s="248" t="s">
        <v>188</v>
      </c>
      <c r="F29" s="256"/>
      <c r="G29" s="155">
        <v>30</v>
      </c>
      <c r="H29" s="243" t="str">
        <f>E28</f>
        <v>Азизов Хикмат</v>
      </c>
      <c r="I29" s="243"/>
      <c r="J29" s="280" t="s">
        <v>10</v>
      </c>
      <c r="K29" s="280"/>
      <c r="L29" s="176"/>
      <c r="M29" s="156"/>
      <c r="N29" s="177"/>
      <c r="O29" s="177"/>
    </row>
    <row r="30" spans="1:29" s="158" customFormat="1" ht="15.95" customHeight="1">
      <c r="A30" s="154">
        <v>-15</v>
      </c>
      <c r="B30" s="281" t="str">
        <f>IF(H18=E17,E19,E17)</f>
        <v>Ма Динь Туан</v>
      </c>
      <c r="C30" s="282"/>
      <c r="D30" s="155">
        <v>22</v>
      </c>
      <c r="E30" s="250" t="str">
        <f>B31</f>
        <v>Худойкулов Шахзод</v>
      </c>
      <c r="F30" s="253"/>
      <c r="G30" s="161"/>
      <c r="H30" s="248" t="s">
        <v>189</v>
      </c>
      <c r="I30" s="248"/>
      <c r="J30" s="280"/>
      <c r="K30" s="280"/>
      <c r="L30" s="176"/>
      <c r="M30" s="156"/>
      <c r="N30" s="177"/>
      <c r="O30" s="177"/>
    </row>
    <row r="31" spans="1:29" s="158" customFormat="1" ht="15.95" customHeight="1">
      <c r="A31" s="154">
        <v>-16</v>
      </c>
      <c r="B31" s="281" t="str">
        <f>IF(H22=E21,E23,E21)</f>
        <v>Худойкулов Шахзод</v>
      </c>
      <c r="C31" s="282"/>
      <c r="D31" s="159"/>
      <c r="E31" s="248" t="s">
        <v>190</v>
      </c>
      <c r="F31" s="248"/>
      <c r="G31" s="156"/>
      <c r="H31" s="176"/>
      <c r="I31" s="176"/>
      <c r="J31" s="157"/>
      <c r="K31" s="176"/>
      <c r="L31" s="176"/>
      <c r="M31" s="156"/>
      <c r="N31" s="177"/>
      <c r="O31" s="177"/>
    </row>
    <row r="32" spans="1:29" s="158" customFormat="1" ht="15.95" customHeight="1">
      <c r="B32" s="284"/>
      <c r="C32" s="284"/>
      <c r="E32" s="164"/>
      <c r="F32" s="164"/>
      <c r="K32" s="176"/>
      <c r="L32" s="176"/>
      <c r="M32" s="156"/>
      <c r="N32" s="177"/>
      <c r="O32" s="177"/>
    </row>
    <row r="33" spans="1:32" s="158" customFormat="1" ht="15.95" customHeight="1">
      <c r="A33" s="156">
        <v>-21</v>
      </c>
      <c r="B33" s="281" t="str">
        <f>IF(E28=B28,B29,B28)</f>
        <v>Иванов Сергей</v>
      </c>
      <c r="C33" s="282"/>
      <c r="D33" s="166">
        <v>29</v>
      </c>
      <c r="E33" s="243" t="str">
        <f>B33</f>
        <v>Иванов Сергей</v>
      </c>
      <c r="F33" s="243"/>
      <c r="G33" s="283" t="s">
        <v>9</v>
      </c>
      <c r="H33" s="283"/>
      <c r="K33" s="176"/>
      <c r="L33" s="176"/>
      <c r="M33" s="156"/>
      <c r="N33" s="177"/>
      <c r="O33" s="177"/>
    </row>
    <row r="34" spans="1:32" s="158" customFormat="1" ht="15.95" customHeight="1">
      <c r="A34" s="156">
        <v>-22</v>
      </c>
      <c r="B34" s="281" t="str">
        <f>IF(E30=B30,B31,B30)</f>
        <v>Ма Динь Туан</v>
      </c>
      <c r="C34" s="282"/>
      <c r="D34" s="159"/>
      <c r="E34" s="248" t="s">
        <v>177</v>
      </c>
      <c r="F34" s="248"/>
      <c r="G34" s="283"/>
      <c r="H34" s="283"/>
      <c r="K34" s="176"/>
      <c r="L34" s="176"/>
      <c r="M34" s="156"/>
      <c r="N34" s="177"/>
      <c r="O34" s="177"/>
    </row>
    <row r="35" spans="1:32" s="158" customFormat="1" ht="15.95" customHeight="1">
      <c r="A35" s="154"/>
      <c r="B35" s="176"/>
      <c r="C35" s="176"/>
      <c r="D35" s="156"/>
      <c r="E35" s="160"/>
      <c r="F35" s="160"/>
      <c r="G35" s="156"/>
      <c r="H35" s="157"/>
      <c r="I35" s="157"/>
      <c r="J35" s="154"/>
      <c r="K35" s="176"/>
      <c r="L35" s="176"/>
      <c r="M35" s="156"/>
      <c r="N35" s="177"/>
      <c r="O35" s="177"/>
    </row>
    <row r="36" spans="1:32" s="158" customFormat="1" ht="15.95" customHeight="1">
      <c r="A36" s="154">
        <v>-1</v>
      </c>
      <c r="B36" s="277" t="str">
        <f>IF(E9=B9,B10,B9)</f>
        <v>X</v>
      </c>
      <c r="C36" s="278"/>
      <c r="D36" s="156">
        <v>9</v>
      </c>
      <c r="E36" s="243" t="str">
        <f>B37</f>
        <v>Егоров Дмитрий</v>
      </c>
      <c r="F36" s="243"/>
      <c r="G36" s="154"/>
      <c r="J36" s="154"/>
      <c r="M36" s="154"/>
    </row>
    <row r="37" spans="1:32" s="158" customFormat="1" ht="15.95" customHeight="1">
      <c r="A37" s="154">
        <v>-2</v>
      </c>
      <c r="B37" s="277" t="str">
        <f>IF(E11=B11,B12,B11)</f>
        <v>Егоров Дмитрий</v>
      </c>
      <c r="C37" s="278"/>
      <c r="D37" s="159"/>
      <c r="E37" s="248"/>
      <c r="F37" s="256"/>
      <c r="G37" s="155">
        <v>19</v>
      </c>
      <c r="H37" s="243" t="str">
        <f>E36</f>
        <v>Егоров Дмитрий</v>
      </c>
      <c r="I37" s="243"/>
      <c r="J37" s="156"/>
      <c r="K37" s="176"/>
      <c r="L37" s="176"/>
      <c r="M37" s="156"/>
      <c r="N37" s="157"/>
    </row>
    <row r="38" spans="1:32" s="158" customFormat="1" ht="15.95" customHeight="1">
      <c r="A38" s="154">
        <v>-3</v>
      </c>
      <c r="B38" s="277" t="str">
        <f>IF(E13=B13,B14,B13)</f>
        <v>Кенн Петр</v>
      </c>
      <c r="C38" s="278"/>
      <c r="D38" s="155">
        <v>10</v>
      </c>
      <c r="E38" s="250" t="str">
        <f>B38</f>
        <v>Кенн Петр</v>
      </c>
      <c r="F38" s="253"/>
      <c r="G38" s="169"/>
      <c r="H38" s="248" t="s">
        <v>191</v>
      </c>
      <c r="I38" s="256"/>
      <c r="J38" s="156"/>
      <c r="K38" s="160"/>
      <c r="L38" s="157"/>
      <c r="M38" s="156"/>
      <c r="N38" s="157"/>
    </row>
    <row r="39" spans="1:32" s="158" customFormat="1" ht="15.95" customHeight="1">
      <c r="A39" s="154">
        <v>-4</v>
      </c>
      <c r="B39" s="277" t="str">
        <f>IF(E15=B15,B16,B15)</f>
        <v>X</v>
      </c>
      <c r="C39" s="278"/>
      <c r="D39" s="159"/>
      <c r="E39" s="248"/>
      <c r="F39" s="248"/>
      <c r="G39" s="156"/>
      <c r="H39" s="157"/>
      <c r="I39" s="163"/>
      <c r="J39" s="155">
        <v>28</v>
      </c>
      <c r="K39" s="243" t="str">
        <f>H37</f>
        <v>Егоров Дмитрий</v>
      </c>
      <c r="L39" s="243"/>
      <c r="M39" s="280" t="s">
        <v>6</v>
      </c>
      <c r="N39" s="280"/>
      <c r="P39" s="157"/>
    </row>
    <row r="40" spans="1:32" s="158" customFormat="1" ht="15.95" customHeight="1">
      <c r="A40" s="154">
        <v>-5</v>
      </c>
      <c r="B40" s="277" t="str">
        <f>IF(E17=B17,B18,B17)</f>
        <v>X</v>
      </c>
      <c r="C40" s="278"/>
      <c r="D40" s="155">
        <v>11</v>
      </c>
      <c r="E40" s="243" t="str">
        <f>B41</f>
        <v>Клинов Вячеслав</v>
      </c>
      <c r="F40" s="243"/>
      <c r="G40" s="156"/>
      <c r="H40" s="157"/>
      <c r="I40" s="163"/>
      <c r="J40" s="161"/>
      <c r="K40" s="248" t="s">
        <v>192</v>
      </c>
      <c r="L40" s="248"/>
      <c r="M40" s="280"/>
      <c r="N40" s="280"/>
    </row>
    <row r="41" spans="1:32" s="158" customFormat="1" ht="15.95" customHeight="1">
      <c r="A41" s="154">
        <v>-6</v>
      </c>
      <c r="B41" s="277" t="str">
        <f>IF(E19=B19,B20,B19)</f>
        <v>Клинов Вячеслав</v>
      </c>
      <c r="C41" s="278"/>
      <c r="D41" s="159"/>
      <c r="E41" s="248"/>
      <c r="F41" s="248"/>
      <c r="G41" s="155">
        <v>20</v>
      </c>
      <c r="H41" s="243" t="str">
        <f>E42</f>
        <v>Ратников Сергей</v>
      </c>
      <c r="I41" s="250"/>
      <c r="J41" s="156"/>
      <c r="K41" s="157"/>
      <c r="M41" s="154"/>
    </row>
    <row r="42" spans="1:32" s="158" customFormat="1" ht="15.95" customHeight="1">
      <c r="A42" s="154">
        <v>-7</v>
      </c>
      <c r="B42" s="277" t="str">
        <f>IF(E21=B21,B22,B21)</f>
        <v>Ратников Сергей</v>
      </c>
      <c r="C42" s="278"/>
      <c r="D42" s="155">
        <v>12</v>
      </c>
      <c r="E42" s="250" t="str">
        <f>B42</f>
        <v>Ратников Сергей</v>
      </c>
      <c r="F42" s="253"/>
      <c r="G42" s="156"/>
      <c r="H42" s="279" t="s">
        <v>64</v>
      </c>
      <c r="I42" s="248"/>
      <c r="J42" s="156"/>
      <c r="K42" s="157"/>
      <c r="L42" s="157"/>
      <c r="M42" s="156"/>
      <c r="N42" s="157"/>
      <c r="AB42" s="157"/>
      <c r="AC42" s="156"/>
      <c r="AD42" s="157"/>
      <c r="AE42" s="174"/>
      <c r="AF42" s="174"/>
    </row>
    <row r="43" spans="1:32" s="158" customFormat="1" ht="15.95" customHeight="1">
      <c r="A43" s="154">
        <v>-8</v>
      </c>
      <c r="B43" s="277" t="str">
        <f>IF(E23=B23,B24,B23)</f>
        <v>X</v>
      </c>
      <c r="C43" s="278"/>
      <c r="D43" s="169"/>
      <c r="E43" s="248"/>
      <c r="F43" s="248"/>
      <c r="G43" s="156"/>
      <c r="H43" s="157"/>
      <c r="I43" s="157"/>
      <c r="AC43" s="154"/>
    </row>
    <row r="44" spans="1:32" s="158" customFormat="1" ht="15.95" customHeight="1">
      <c r="B44" s="164"/>
      <c r="C44" s="164"/>
      <c r="E44" s="164"/>
      <c r="F44" s="164"/>
      <c r="AC44" s="154"/>
    </row>
    <row r="45" spans="1:32" s="158" customFormat="1" ht="15.95" customHeight="1">
      <c r="A45" s="156">
        <v>-19</v>
      </c>
      <c r="B45" s="277" t="str">
        <f>IF(H37=E36,E38,E36)</f>
        <v>Кенн Петр</v>
      </c>
      <c r="C45" s="278"/>
      <c r="D45" s="161">
        <v>27</v>
      </c>
      <c r="E45" s="243" t="str">
        <f>B46</f>
        <v>Клинов Вячеслав</v>
      </c>
      <c r="F45" s="243"/>
      <c r="G45" s="283" t="s">
        <v>5</v>
      </c>
      <c r="H45" s="283"/>
      <c r="O45" s="177"/>
      <c r="AC45" s="154"/>
    </row>
    <row r="46" spans="1:32" s="158" customFormat="1" ht="15.95" customHeight="1">
      <c r="A46" s="156">
        <v>-20</v>
      </c>
      <c r="B46" s="277" t="str">
        <f>IF(H41=E40,E42,E40)</f>
        <v>Клинов Вячеслав</v>
      </c>
      <c r="C46" s="278"/>
      <c r="D46" s="159"/>
      <c r="E46" s="247" t="s">
        <v>29</v>
      </c>
      <c r="F46" s="247"/>
      <c r="G46" s="283"/>
      <c r="H46" s="283"/>
      <c r="AC46" s="154"/>
    </row>
    <row r="47" spans="1:32" s="158" customFormat="1" ht="15.95" customHeight="1">
      <c r="A47" s="154"/>
      <c r="B47" s="176"/>
      <c r="C47" s="176"/>
      <c r="D47" s="156"/>
      <c r="E47" s="160"/>
      <c r="F47" s="160"/>
      <c r="G47" s="156"/>
      <c r="H47" s="176"/>
      <c r="I47" s="176"/>
      <c r="J47" s="156"/>
      <c r="K47" s="177"/>
      <c r="L47" s="177"/>
      <c r="M47" s="167"/>
      <c r="AC47" s="154"/>
    </row>
    <row r="48" spans="1:32" s="285" customFormat="1" ht="15.95" customHeight="1">
      <c r="A48" s="154">
        <v>-9</v>
      </c>
      <c r="B48" s="277" t="str">
        <f>IF(E36=B36,B37,B36)</f>
        <v>X</v>
      </c>
      <c r="C48" s="278"/>
      <c r="D48" s="166">
        <v>17</v>
      </c>
      <c r="E48" s="243" t="str">
        <f>B49</f>
        <v>X</v>
      </c>
      <c r="F48" s="243"/>
      <c r="G48" s="156"/>
      <c r="H48" s="176"/>
      <c r="I48" s="176"/>
      <c r="J48" s="156"/>
    </row>
    <row r="49" spans="1:15" s="285" customFormat="1" ht="15.95" customHeight="1">
      <c r="A49" s="154">
        <v>-10</v>
      </c>
      <c r="B49" s="277" t="str">
        <f>IF(E38=B38,B39,B38)</f>
        <v>X</v>
      </c>
      <c r="C49" s="278"/>
      <c r="D49" s="169"/>
      <c r="E49" s="248"/>
      <c r="F49" s="248"/>
      <c r="G49" s="155">
        <v>26</v>
      </c>
      <c r="H49" s="243" t="str">
        <f>E48</f>
        <v>X</v>
      </c>
      <c r="I49" s="243"/>
      <c r="J49" s="280" t="s">
        <v>3</v>
      </c>
      <c r="K49" s="280"/>
    </row>
    <row r="50" spans="1:15" s="285" customFormat="1" ht="15.95" customHeight="1">
      <c r="A50" s="154">
        <v>-11</v>
      </c>
      <c r="B50" s="277" t="str">
        <f>IF(E40=B40,B41,B40)</f>
        <v>X</v>
      </c>
      <c r="C50" s="278"/>
      <c r="D50" s="166">
        <v>18</v>
      </c>
      <c r="E50" s="243" t="str">
        <f>B50</f>
        <v>X</v>
      </c>
      <c r="F50" s="250"/>
      <c r="G50" s="156"/>
      <c r="H50" s="248"/>
      <c r="I50" s="248"/>
      <c r="J50" s="280"/>
      <c r="K50" s="280"/>
    </row>
    <row r="51" spans="1:15" s="285" customFormat="1" ht="15.95" customHeight="1">
      <c r="A51" s="154">
        <v>-12</v>
      </c>
      <c r="B51" s="277" t="str">
        <f>IF(E42=B42,B43,B42)</f>
        <v>X</v>
      </c>
      <c r="C51" s="278"/>
      <c r="D51" s="169"/>
      <c r="E51" s="248"/>
      <c r="F51" s="248"/>
      <c r="G51" s="156"/>
      <c r="H51" s="157"/>
      <c r="I51" s="157"/>
      <c r="J51" s="157"/>
    </row>
    <row r="52" spans="1:15" s="285" customFormat="1" ht="15.95" customHeight="1">
      <c r="A52" s="158"/>
      <c r="B52" s="284"/>
      <c r="C52" s="284"/>
      <c r="D52" s="158"/>
      <c r="E52" s="164"/>
      <c r="F52" s="164"/>
      <c r="G52" s="158"/>
      <c r="H52" s="158"/>
      <c r="I52" s="158"/>
      <c r="J52" s="158"/>
    </row>
    <row r="53" spans="1:15" s="285" customFormat="1" ht="15.95" customHeight="1">
      <c r="A53" s="156">
        <v>-17</v>
      </c>
      <c r="B53" s="277" t="str">
        <f>IF(E48=B48,B49,B48)</f>
        <v>X</v>
      </c>
      <c r="C53" s="278"/>
      <c r="D53" s="161">
        <v>25</v>
      </c>
      <c r="E53" s="243" t="str">
        <f>B54</f>
        <v>X</v>
      </c>
      <c r="F53" s="243"/>
      <c r="G53" s="283" t="s">
        <v>2</v>
      </c>
      <c r="H53" s="283"/>
      <c r="I53" s="158"/>
      <c r="J53" s="158"/>
    </row>
    <row r="54" spans="1:15" s="285" customFormat="1" ht="15.95" customHeight="1">
      <c r="A54" s="156">
        <v>-18</v>
      </c>
      <c r="B54" s="277" t="str">
        <f>IF(E50=B50,B51,B50)</f>
        <v>X</v>
      </c>
      <c r="C54" s="278"/>
      <c r="D54" s="169"/>
      <c r="E54" s="248"/>
      <c r="F54" s="248"/>
      <c r="G54" s="283"/>
      <c r="H54" s="283"/>
      <c r="I54" s="158"/>
      <c r="J54" s="158"/>
    </row>
    <row r="55" spans="1:15" s="285" customFormat="1" ht="15.95" customHeight="1"/>
    <row r="56" spans="1:15" s="158" customFormat="1" ht="15.95" customHeight="1">
      <c r="A56" s="140"/>
      <c r="H56" s="239"/>
      <c r="I56" s="239"/>
      <c r="J56" s="156"/>
      <c r="K56" s="241"/>
      <c r="L56" s="241"/>
      <c r="M56" s="142"/>
      <c r="N56" s="239"/>
      <c r="O56" s="239"/>
    </row>
    <row r="57" spans="1:15" s="158" customFormat="1" ht="15.95" customHeight="1">
      <c r="A57" s="140"/>
      <c r="B57" s="286"/>
      <c r="C57" s="217" t="s">
        <v>1</v>
      </c>
      <c r="D57" s="217"/>
      <c r="E57" s="217"/>
      <c r="G57" s="287"/>
      <c r="H57" s="287"/>
      <c r="I57" s="288"/>
      <c r="J57" s="43" t="str">
        <f>[3]MSB!D21</f>
        <v>М.В. Баканов</v>
      </c>
      <c r="K57" s="141"/>
      <c r="L57" s="141"/>
      <c r="M57" s="179"/>
    </row>
    <row r="58" spans="1:15" s="158" customFormat="1" ht="15.95" customHeight="1">
      <c r="A58" s="154"/>
      <c r="C58" s="288"/>
      <c r="D58" s="288"/>
      <c r="G58" s="288"/>
      <c r="H58" s="288"/>
      <c r="I58" s="288"/>
      <c r="J58" s="288"/>
      <c r="M58" s="154"/>
    </row>
    <row r="59" spans="1:15" s="158" customFormat="1" ht="15.95" customHeight="1">
      <c r="A59" s="154"/>
      <c r="C59" s="43" t="s">
        <v>0</v>
      </c>
      <c r="D59" s="288"/>
      <c r="G59" s="287"/>
      <c r="H59" s="287"/>
      <c r="I59" s="288"/>
      <c r="J59" s="43" t="str">
        <f>[3]MSB!D22</f>
        <v>Т.О. Левкова</v>
      </c>
      <c r="M59" s="154"/>
    </row>
    <row r="60" spans="1:15" s="158" customFormat="1" ht="15.95" customHeight="1">
      <c r="A60" s="154"/>
      <c r="D60" s="154"/>
      <c r="G60" s="154"/>
      <c r="I60" s="157"/>
      <c r="J60" s="156"/>
      <c r="M60" s="154"/>
    </row>
    <row r="61" spans="1:15" s="158" customFormat="1" ht="11.25" customHeight="1">
      <c r="A61" s="154"/>
      <c r="D61" s="154"/>
      <c r="G61" s="154"/>
      <c r="I61" s="157"/>
      <c r="J61" s="156"/>
      <c r="M61" s="154"/>
    </row>
    <row r="62" spans="1:15" s="158" customFormat="1" ht="11.25" customHeight="1">
      <c r="A62" s="154"/>
      <c r="M62" s="154"/>
    </row>
    <row r="63" spans="1:15" s="158" customFormat="1" ht="11.25" customHeight="1">
      <c r="A63" s="154"/>
      <c r="M63" s="154"/>
    </row>
    <row r="64" spans="1:15" s="158" customFormat="1" ht="11.25" customHeight="1">
      <c r="A64" s="154"/>
      <c r="M64" s="154"/>
    </row>
    <row r="65" spans="1:21" s="158" customFormat="1" ht="11.25" customHeight="1">
      <c r="A65" s="154"/>
      <c r="D65" s="154"/>
      <c r="G65" s="154"/>
      <c r="I65" s="157"/>
      <c r="J65" s="156"/>
      <c r="M65" s="154"/>
    </row>
    <row r="66" spans="1:21" s="158" customFormat="1" ht="11.25" customHeight="1">
      <c r="A66" s="154"/>
      <c r="D66" s="154"/>
      <c r="G66" s="154"/>
      <c r="I66" s="157"/>
      <c r="J66" s="156"/>
      <c r="M66" s="154"/>
    </row>
    <row r="67" spans="1:21" s="158" customFormat="1" ht="11.25" customHeight="1">
      <c r="A67" s="154"/>
      <c r="D67" s="154"/>
      <c r="G67" s="154"/>
      <c r="I67" s="157"/>
      <c r="J67" s="156"/>
      <c r="M67" s="154"/>
    </row>
    <row r="68" spans="1:21" s="158" customFormat="1" ht="11.25" customHeight="1">
      <c r="A68" s="154"/>
      <c r="D68" s="154"/>
      <c r="G68" s="154"/>
      <c r="I68" s="157"/>
      <c r="J68" s="156"/>
      <c r="M68" s="154"/>
    </row>
    <row r="69" spans="1:21" s="158" customFormat="1" ht="11.25" customHeight="1">
      <c r="A69" s="154"/>
      <c r="D69" s="154"/>
      <c r="G69" s="154"/>
      <c r="I69" s="157"/>
      <c r="J69" s="156"/>
      <c r="M69" s="154"/>
    </row>
    <row r="70" spans="1:21" s="158" customFormat="1" ht="11.25" customHeight="1">
      <c r="A70" s="154"/>
      <c r="D70" s="154"/>
      <c r="G70" s="154"/>
      <c r="I70" s="157"/>
      <c r="J70" s="156"/>
      <c r="M70" s="154"/>
      <c r="P70" s="143"/>
      <c r="Q70" s="143"/>
      <c r="R70" s="143"/>
      <c r="S70" s="143"/>
      <c r="T70" s="143"/>
      <c r="U70" s="143"/>
    </row>
    <row r="71" spans="1:21" s="158" customFormat="1" ht="11.25" customHeight="1">
      <c r="A71" s="154"/>
      <c r="D71" s="154"/>
      <c r="G71" s="154"/>
      <c r="I71" s="157"/>
      <c r="J71" s="156"/>
      <c r="M71" s="154"/>
      <c r="P71" s="143"/>
      <c r="Q71" s="143"/>
      <c r="R71" s="143"/>
      <c r="S71" s="143"/>
      <c r="T71" s="143"/>
      <c r="U71" s="143"/>
    </row>
    <row r="72" spans="1:21" s="158" customFormat="1" ht="11.25" customHeight="1">
      <c r="A72" s="154"/>
      <c r="D72" s="154"/>
      <c r="G72" s="154"/>
      <c r="I72" s="157"/>
      <c r="J72" s="156"/>
      <c r="M72" s="154"/>
      <c r="P72" s="143"/>
      <c r="Q72" s="143"/>
      <c r="R72" s="143"/>
      <c r="S72" s="143"/>
      <c r="T72" s="143"/>
      <c r="U72" s="143"/>
    </row>
    <row r="73" spans="1:21" s="158" customFormat="1" ht="11.25" customHeight="1">
      <c r="A73" s="154"/>
      <c r="D73" s="154"/>
      <c r="G73" s="154"/>
      <c r="I73" s="157"/>
      <c r="J73" s="156"/>
      <c r="M73" s="154"/>
    </row>
    <row r="74" spans="1:21" s="158" customFormat="1" ht="11.25" customHeight="1">
      <c r="A74" s="154"/>
      <c r="D74" s="154"/>
      <c r="G74" s="154"/>
      <c r="I74" s="157"/>
      <c r="J74" s="156"/>
      <c r="M74" s="154"/>
    </row>
    <row r="75" spans="1:21" s="158" customFormat="1" ht="11.25" customHeight="1">
      <c r="A75" s="154"/>
      <c r="D75" s="154"/>
      <c r="G75" s="154"/>
      <c r="I75" s="157"/>
      <c r="J75" s="156"/>
      <c r="M75" s="154"/>
    </row>
    <row r="76" spans="1:21" s="158" customFormat="1" ht="11.25" customHeight="1">
      <c r="A76" s="154"/>
      <c r="D76" s="154"/>
      <c r="G76" s="154"/>
      <c r="I76" s="157"/>
      <c r="J76" s="156"/>
      <c r="M76" s="154"/>
    </row>
    <row r="77" spans="1:21" s="158" customFormat="1" ht="11.25" customHeight="1">
      <c r="A77" s="154"/>
      <c r="D77" s="154"/>
      <c r="G77" s="154"/>
      <c r="I77" s="157"/>
      <c r="J77" s="156"/>
      <c r="M77" s="154"/>
    </row>
    <row r="78" spans="1:21" s="158" customFormat="1" ht="11.25" customHeight="1">
      <c r="A78" s="154"/>
      <c r="D78" s="154"/>
      <c r="G78" s="154"/>
      <c r="I78" s="157"/>
      <c r="J78" s="156"/>
      <c r="M78" s="154"/>
    </row>
    <row r="79" spans="1:21" s="158" customFormat="1" ht="11.25" customHeight="1">
      <c r="A79" s="154"/>
      <c r="D79" s="154"/>
      <c r="G79" s="154"/>
      <c r="I79" s="157"/>
      <c r="J79" s="156"/>
      <c r="M79" s="154"/>
    </row>
    <row r="80" spans="1:21" s="158" customFormat="1" ht="11.25" customHeight="1">
      <c r="A80" s="154"/>
      <c r="D80" s="154"/>
      <c r="G80" s="154"/>
      <c r="I80" s="157"/>
      <c r="J80" s="156"/>
      <c r="M80" s="154"/>
    </row>
    <row r="81" spans="1:13" s="158" customFormat="1" ht="11.25" customHeight="1">
      <c r="A81" s="154"/>
      <c r="D81" s="154"/>
      <c r="G81" s="154"/>
      <c r="I81" s="157"/>
      <c r="J81" s="156"/>
      <c r="M81" s="154"/>
    </row>
    <row r="82" spans="1:13" s="158" customFormat="1" ht="11.25" customHeight="1">
      <c r="A82" s="154"/>
      <c r="D82" s="154"/>
      <c r="G82" s="154"/>
      <c r="I82" s="157"/>
      <c r="J82" s="156"/>
      <c r="M82" s="154"/>
    </row>
    <row r="83" spans="1:13" s="158" customFormat="1" ht="11.25" customHeight="1">
      <c r="A83" s="154"/>
      <c r="D83" s="154"/>
      <c r="G83" s="154"/>
      <c r="I83" s="157"/>
      <c r="J83" s="156"/>
      <c r="M83" s="154"/>
    </row>
    <row r="84" spans="1:13" s="158" customFormat="1" ht="11.25" customHeight="1">
      <c r="A84" s="154"/>
      <c r="D84" s="154"/>
      <c r="G84" s="154"/>
      <c r="I84" s="157"/>
      <c r="J84" s="156"/>
      <c r="M84" s="154"/>
    </row>
    <row r="85" spans="1:13" s="158" customFormat="1" ht="11.25" customHeight="1">
      <c r="A85" s="154"/>
      <c r="D85" s="154"/>
      <c r="G85" s="154"/>
      <c r="I85" s="157"/>
      <c r="J85" s="156"/>
      <c r="M85" s="154"/>
    </row>
    <row r="86" spans="1:13" s="158" customFormat="1" ht="11.25" customHeight="1">
      <c r="A86" s="154"/>
      <c r="D86" s="154"/>
      <c r="G86" s="154"/>
      <c r="I86" s="157"/>
      <c r="J86" s="156"/>
      <c r="M86" s="154"/>
    </row>
    <row r="87" spans="1:13" s="158" customFormat="1" ht="11.25" customHeight="1">
      <c r="A87" s="154"/>
      <c r="D87" s="154"/>
      <c r="G87" s="154"/>
      <c r="I87" s="157"/>
      <c r="J87" s="156"/>
      <c r="M87" s="154"/>
    </row>
    <row r="88" spans="1:13" s="158" customFormat="1" ht="11.25" customHeight="1">
      <c r="A88" s="154"/>
      <c r="D88" s="154"/>
      <c r="G88" s="154"/>
      <c r="I88" s="157"/>
      <c r="J88" s="156"/>
      <c r="M88" s="154"/>
    </row>
    <row r="89" spans="1:13" s="158" customFormat="1" ht="11.25" customHeight="1">
      <c r="A89" s="154"/>
      <c r="D89" s="154"/>
      <c r="G89" s="154"/>
      <c r="I89" s="157"/>
      <c r="J89" s="156"/>
      <c r="M89" s="154"/>
    </row>
    <row r="90" spans="1:13" s="158" customFormat="1" ht="11.25" customHeight="1">
      <c r="A90" s="154"/>
      <c r="D90" s="154"/>
      <c r="G90" s="154"/>
      <c r="I90" s="157"/>
      <c r="J90" s="156"/>
      <c r="M90" s="154"/>
    </row>
    <row r="91" spans="1:13" s="158" customFormat="1" ht="11.25" customHeight="1">
      <c r="A91" s="154"/>
      <c r="D91" s="154"/>
      <c r="G91" s="154"/>
      <c r="I91" s="157"/>
      <c r="J91" s="156"/>
      <c r="M91" s="154"/>
    </row>
    <row r="92" spans="1:13" s="158" customFormat="1" ht="11.25" customHeight="1">
      <c r="A92" s="154"/>
      <c r="D92" s="154"/>
      <c r="G92" s="154"/>
      <c r="I92" s="157"/>
      <c r="J92" s="156"/>
      <c r="M92" s="154"/>
    </row>
    <row r="93" spans="1:13" s="158" customFormat="1" ht="11.25" customHeight="1">
      <c r="A93" s="154"/>
      <c r="D93" s="154"/>
      <c r="G93" s="154"/>
      <c r="I93" s="157"/>
      <c r="J93" s="156"/>
      <c r="M93" s="154"/>
    </row>
    <row r="94" spans="1:13" s="158" customFormat="1" ht="11.25" customHeight="1">
      <c r="A94" s="154"/>
      <c r="D94" s="154"/>
      <c r="G94" s="154"/>
      <c r="I94" s="157"/>
      <c r="J94" s="156"/>
      <c r="M94" s="154"/>
    </row>
    <row r="95" spans="1:13" s="158" customFormat="1" ht="11.25" customHeight="1">
      <c r="A95" s="154"/>
      <c r="D95" s="154"/>
      <c r="G95" s="154"/>
      <c r="I95" s="157"/>
      <c r="J95" s="156"/>
      <c r="M95" s="154"/>
    </row>
    <row r="96" spans="1:13" s="158" customFormat="1" ht="11.25" customHeight="1">
      <c r="A96" s="154"/>
      <c r="D96" s="154"/>
      <c r="G96" s="154"/>
      <c r="I96" s="157"/>
      <c r="J96" s="156"/>
      <c r="M96" s="154"/>
    </row>
    <row r="97" spans="1:13" s="158" customFormat="1" ht="11.25" customHeight="1">
      <c r="A97" s="154"/>
      <c r="D97" s="154"/>
      <c r="G97" s="154"/>
      <c r="I97" s="157"/>
      <c r="J97" s="156"/>
      <c r="M97" s="154"/>
    </row>
    <row r="98" spans="1:13" s="158" customFormat="1" ht="11.25" customHeight="1">
      <c r="A98" s="154"/>
      <c r="D98" s="154"/>
      <c r="G98" s="154"/>
      <c r="I98" s="157"/>
      <c r="J98" s="156"/>
      <c r="M98" s="154"/>
    </row>
    <row r="99" spans="1:13" s="158" customFormat="1" ht="11.25" customHeight="1">
      <c r="A99" s="154"/>
      <c r="D99" s="154"/>
      <c r="G99" s="154"/>
      <c r="I99" s="157"/>
      <c r="J99" s="156"/>
      <c r="M99" s="154"/>
    </row>
    <row r="100" spans="1:13" s="158" customFormat="1" ht="11.25" customHeight="1">
      <c r="A100" s="154"/>
      <c r="D100" s="154"/>
      <c r="G100" s="154"/>
      <c r="I100" s="157"/>
      <c r="J100" s="156"/>
      <c r="M100" s="154"/>
    </row>
    <row r="101" spans="1:13" s="158" customFormat="1" ht="11.25" customHeight="1">
      <c r="A101" s="154"/>
      <c r="D101" s="154"/>
      <c r="G101" s="154"/>
      <c r="I101" s="157"/>
      <c r="J101" s="156"/>
      <c r="M101" s="154"/>
    </row>
    <row r="102" spans="1:13" s="158" customFormat="1" ht="11.25" customHeight="1">
      <c r="A102" s="154"/>
      <c r="D102" s="154"/>
      <c r="G102" s="154"/>
      <c r="I102" s="157"/>
      <c r="J102" s="156"/>
      <c r="M102" s="154"/>
    </row>
    <row r="103" spans="1:13" s="158" customFormat="1" ht="11.25" customHeight="1">
      <c r="A103" s="154"/>
      <c r="D103" s="154"/>
      <c r="G103" s="154"/>
      <c r="I103" s="157"/>
      <c r="J103" s="156"/>
      <c r="M103" s="154"/>
    </row>
    <row r="104" spans="1:13" s="158" customFormat="1" ht="11.25" customHeight="1">
      <c r="A104" s="154"/>
      <c r="D104" s="154"/>
      <c r="G104" s="154"/>
      <c r="I104" s="157"/>
      <c r="J104" s="156"/>
      <c r="M104" s="154"/>
    </row>
    <row r="105" spans="1:13" s="158" customFormat="1" ht="11.25" customHeight="1">
      <c r="A105" s="154"/>
      <c r="D105" s="154"/>
      <c r="G105" s="154"/>
      <c r="I105" s="157"/>
      <c r="J105" s="156"/>
      <c r="M105" s="154"/>
    </row>
    <row r="106" spans="1:13" s="158" customFormat="1" ht="11.25" customHeight="1">
      <c r="A106" s="154"/>
      <c r="D106" s="154"/>
      <c r="G106" s="154"/>
      <c r="I106" s="157"/>
      <c r="J106" s="156"/>
      <c r="M106" s="154"/>
    </row>
    <row r="107" spans="1:13" s="158" customFormat="1" ht="11.25" customHeight="1">
      <c r="A107" s="154"/>
      <c r="D107" s="154"/>
      <c r="G107" s="154"/>
      <c r="I107" s="157"/>
      <c r="J107" s="156"/>
      <c r="M107" s="154"/>
    </row>
    <row r="108" spans="1:13" s="158" customFormat="1" ht="11.25" customHeight="1">
      <c r="A108" s="154"/>
      <c r="D108" s="154"/>
      <c r="G108" s="154"/>
      <c r="I108" s="157"/>
      <c r="J108" s="156"/>
      <c r="M108" s="154"/>
    </row>
    <row r="109" spans="1:13" s="158" customFormat="1" ht="11.25" customHeight="1">
      <c r="A109" s="154"/>
      <c r="D109" s="154"/>
      <c r="G109" s="154"/>
      <c r="I109" s="157"/>
      <c r="J109" s="156"/>
      <c r="M109" s="154"/>
    </row>
    <row r="110" spans="1:13" s="158" customFormat="1" ht="11.25" customHeight="1">
      <c r="A110" s="154"/>
      <c r="D110" s="154"/>
      <c r="G110" s="154"/>
      <c r="I110" s="157"/>
      <c r="J110" s="156"/>
      <c r="M110" s="154"/>
    </row>
    <row r="111" spans="1:13" s="158" customFormat="1" ht="11.25" customHeight="1">
      <c r="A111" s="154"/>
      <c r="D111" s="154"/>
      <c r="G111" s="154"/>
      <c r="I111" s="157"/>
      <c r="J111" s="156"/>
      <c r="M111" s="154"/>
    </row>
    <row r="112" spans="1:13" s="158" customFormat="1" ht="11.25" customHeight="1">
      <c r="A112" s="154"/>
      <c r="D112" s="154"/>
      <c r="G112" s="154"/>
      <c r="I112" s="157"/>
      <c r="J112" s="156"/>
      <c r="M112" s="154"/>
    </row>
    <row r="113" spans="1:13" s="158" customFormat="1" ht="11.25" customHeight="1">
      <c r="A113" s="154"/>
      <c r="D113" s="154"/>
      <c r="G113" s="154"/>
      <c r="I113" s="157"/>
      <c r="J113" s="156"/>
      <c r="M113" s="154"/>
    </row>
    <row r="114" spans="1:13" s="158" customFormat="1" ht="11.25" customHeight="1">
      <c r="A114" s="154"/>
      <c r="D114" s="154"/>
      <c r="G114" s="154"/>
      <c r="I114" s="157"/>
      <c r="J114" s="156"/>
      <c r="M114" s="154"/>
    </row>
    <row r="115" spans="1:13" s="158" customFormat="1" ht="11.25" customHeight="1">
      <c r="A115" s="154"/>
      <c r="D115" s="154"/>
      <c r="G115" s="154"/>
      <c r="I115" s="157"/>
      <c r="J115" s="156"/>
      <c r="M115" s="154"/>
    </row>
    <row r="116" spans="1:13" s="158" customFormat="1" ht="11.25" customHeight="1">
      <c r="A116" s="154"/>
      <c r="D116" s="154"/>
      <c r="G116" s="154"/>
      <c r="I116" s="157"/>
      <c r="J116" s="156"/>
      <c r="M116" s="154"/>
    </row>
    <row r="117" spans="1:13" s="158" customFormat="1" ht="11.25" customHeight="1">
      <c r="A117" s="154"/>
      <c r="D117" s="154"/>
      <c r="G117" s="154"/>
      <c r="I117" s="157"/>
      <c r="J117" s="156"/>
      <c r="M117" s="154"/>
    </row>
    <row r="118" spans="1:13" s="158" customFormat="1" ht="11.25" customHeight="1">
      <c r="A118" s="154"/>
      <c r="D118" s="154"/>
      <c r="G118" s="154"/>
      <c r="I118" s="157"/>
      <c r="J118" s="156"/>
      <c r="M118" s="154"/>
    </row>
    <row r="119" spans="1:13" s="158" customFormat="1" ht="11.25" customHeight="1">
      <c r="A119" s="154"/>
      <c r="D119" s="154"/>
      <c r="G119" s="154"/>
      <c r="I119" s="157"/>
      <c r="J119" s="156"/>
      <c r="M119" s="154"/>
    </row>
    <row r="120" spans="1:13" s="158" customFormat="1" ht="11.25" customHeight="1">
      <c r="A120" s="154"/>
      <c r="D120" s="154"/>
      <c r="G120" s="154"/>
      <c r="I120" s="157"/>
      <c r="J120" s="156"/>
      <c r="M120" s="154"/>
    </row>
    <row r="121" spans="1:13" s="158" customFormat="1" ht="11.25" customHeight="1">
      <c r="A121" s="154"/>
      <c r="D121" s="154"/>
      <c r="G121" s="154"/>
      <c r="I121" s="157"/>
      <c r="J121" s="156"/>
      <c r="M121" s="154"/>
    </row>
    <row r="122" spans="1:13" s="158" customFormat="1" ht="11.25" customHeight="1">
      <c r="A122" s="154"/>
      <c r="D122" s="154"/>
      <c r="G122" s="154"/>
      <c r="I122" s="157"/>
      <c r="J122" s="156"/>
      <c r="M122" s="154"/>
    </row>
    <row r="123" spans="1:13" s="158" customFormat="1" ht="11.25" customHeight="1">
      <c r="A123" s="154"/>
      <c r="D123" s="154"/>
      <c r="G123" s="154"/>
      <c r="I123" s="157"/>
      <c r="J123" s="156"/>
      <c r="M123" s="154"/>
    </row>
    <row r="124" spans="1:13" s="158" customFormat="1" ht="11.25" customHeight="1">
      <c r="A124" s="154"/>
      <c r="D124" s="154"/>
      <c r="G124" s="154"/>
      <c r="I124" s="157"/>
      <c r="J124" s="156"/>
      <c r="M124" s="154"/>
    </row>
    <row r="125" spans="1:13" s="158" customFormat="1" ht="11.25" customHeight="1">
      <c r="A125" s="154"/>
      <c r="D125" s="154"/>
      <c r="G125" s="154"/>
      <c r="I125" s="157"/>
      <c r="J125" s="156"/>
      <c r="M125" s="154"/>
    </row>
    <row r="126" spans="1:13" s="158" customFormat="1" ht="11.25" customHeight="1">
      <c r="A126" s="154"/>
      <c r="D126" s="154"/>
      <c r="G126" s="154"/>
      <c r="I126" s="157"/>
      <c r="J126" s="156"/>
      <c r="M126" s="154"/>
    </row>
    <row r="127" spans="1:13" s="158" customFormat="1" ht="11.25" customHeight="1">
      <c r="A127" s="154"/>
      <c r="D127" s="154"/>
      <c r="G127" s="154"/>
      <c r="I127" s="157"/>
      <c r="J127" s="156"/>
      <c r="M127" s="154"/>
    </row>
    <row r="128" spans="1:13" s="158" customFormat="1" ht="11.25" customHeight="1">
      <c r="A128" s="154"/>
      <c r="D128" s="154"/>
      <c r="G128" s="154"/>
      <c r="I128" s="157"/>
      <c r="J128" s="156"/>
      <c r="M128" s="154"/>
    </row>
    <row r="129" spans="1:13" s="158" customFormat="1" ht="11.25" customHeight="1">
      <c r="A129" s="154"/>
      <c r="D129" s="154"/>
      <c r="G129" s="154"/>
      <c r="I129" s="157"/>
      <c r="J129" s="156"/>
      <c r="M129" s="154"/>
    </row>
    <row r="130" spans="1:13" s="158" customFormat="1" ht="11.25" customHeight="1">
      <c r="A130" s="154"/>
      <c r="D130" s="154"/>
      <c r="G130" s="154"/>
      <c r="I130" s="157"/>
      <c r="J130" s="156"/>
      <c r="M130" s="154"/>
    </row>
    <row r="131" spans="1:13" s="158" customFormat="1" ht="11.25" customHeight="1">
      <c r="A131" s="154"/>
      <c r="D131" s="154"/>
      <c r="G131" s="154"/>
      <c r="I131" s="157"/>
      <c r="J131" s="156"/>
      <c r="M131" s="154"/>
    </row>
    <row r="132" spans="1:13" s="158" customFormat="1" ht="11.25" customHeight="1">
      <c r="A132" s="154"/>
      <c r="D132" s="154"/>
      <c r="G132" s="154"/>
      <c r="I132" s="157"/>
      <c r="J132" s="156"/>
      <c r="M132" s="154"/>
    </row>
    <row r="133" spans="1:13" s="158" customFormat="1" ht="11.25" customHeight="1">
      <c r="A133" s="154"/>
      <c r="D133" s="154"/>
      <c r="G133" s="154"/>
      <c r="I133" s="157"/>
      <c r="J133" s="156"/>
      <c r="M133" s="154"/>
    </row>
    <row r="134" spans="1:13" s="158" customFormat="1" ht="11.25" customHeight="1">
      <c r="A134" s="154"/>
      <c r="D134" s="154"/>
      <c r="G134" s="154"/>
      <c r="I134" s="157"/>
      <c r="J134" s="156"/>
      <c r="M134" s="154"/>
    </row>
    <row r="135" spans="1:13" s="158" customFormat="1" ht="11.25" customHeight="1">
      <c r="A135" s="154"/>
      <c r="D135" s="154"/>
      <c r="G135" s="154"/>
      <c r="I135" s="157"/>
      <c r="J135" s="156"/>
      <c r="M135" s="154"/>
    </row>
    <row r="136" spans="1:13" s="158" customFormat="1" ht="11.25" customHeight="1">
      <c r="A136" s="154"/>
      <c r="D136" s="154"/>
      <c r="G136" s="154"/>
      <c r="I136" s="157"/>
      <c r="J136" s="156"/>
      <c r="M136" s="154"/>
    </row>
    <row r="137" spans="1:13" s="158" customFormat="1" ht="11.25" customHeight="1">
      <c r="A137" s="154"/>
      <c r="D137" s="154"/>
      <c r="G137" s="154"/>
      <c r="I137" s="157"/>
      <c r="J137" s="156"/>
      <c r="M137" s="154"/>
    </row>
    <row r="138" spans="1:13" s="158" customFormat="1" ht="11.25" customHeight="1">
      <c r="A138" s="154"/>
      <c r="D138" s="154"/>
      <c r="G138" s="154"/>
      <c r="I138" s="157"/>
      <c r="J138" s="156"/>
      <c r="M138" s="154"/>
    </row>
    <row r="139" spans="1:13" s="158" customFormat="1" ht="11.25" customHeight="1">
      <c r="A139" s="154"/>
      <c r="D139" s="154"/>
      <c r="G139" s="154"/>
      <c r="I139" s="157"/>
      <c r="J139" s="156"/>
      <c r="M139" s="154"/>
    </row>
    <row r="140" spans="1:13" s="158" customFormat="1" ht="11.25" customHeight="1">
      <c r="A140" s="154"/>
      <c r="D140" s="154"/>
      <c r="G140" s="154"/>
      <c r="I140" s="157"/>
      <c r="J140" s="156"/>
      <c r="M140" s="154"/>
    </row>
    <row r="141" spans="1:13" s="158" customFormat="1" ht="11.25" customHeight="1">
      <c r="A141" s="154"/>
      <c r="D141" s="154"/>
      <c r="G141" s="154"/>
      <c r="I141" s="157"/>
      <c r="J141" s="156"/>
      <c r="M141" s="154"/>
    </row>
    <row r="142" spans="1:13" s="158" customFormat="1" ht="11.25" customHeight="1">
      <c r="A142" s="154"/>
      <c r="D142" s="154"/>
      <c r="G142" s="154"/>
      <c r="I142" s="157"/>
      <c r="J142" s="156"/>
      <c r="M142" s="154"/>
    </row>
    <row r="143" spans="1:13" s="158" customFormat="1" ht="11.25" customHeight="1">
      <c r="A143" s="154"/>
      <c r="D143" s="154"/>
      <c r="G143" s="154"/>
      <c r="I143" s="157"/>
      <c r="J143" s="156"/>
      <c r="M143" s="154"/>
    </row>
    <row r="144" spans="1:13" s="158" customFormat="1" ht="11.25" customHeight="1">
      <c r="A144" s="154"/>
      <c r="D144" s="154"/>
      <c r="G144" s="154"/>
      <c r="I144" s="157"/>
      <c r="J144" s="156"/>
      <c r="M144" s="154"/>
    </row>
    <row r="145" spans="1:13" s="158" customFormat="1" ht="11.25" customHeight="1">
      <c r="A145" s="154"/>
      <c r="D145" s="154"/>
      <c r="G145" s="154"/>
      <c r="I145" s="157"/>
      <c r="J145" s="156"/>
      <c r="M145" s="154"/>
    </row>
    <row r="146" spans="1:13" s="158" customFormat="1" ht="11.25" customHeight="1">
      <c r="A146" s="154"/>
      <c r="D146" s="154"/>
      <c r="G146" s="154"/>
      <c r="I146" s="157"/>
      <c r="J146" s="156"/>
      <c r="M146" s="154"/>
    </row>
    <row r="147" spans="1:13" s="158" customFormat="1" ht="11.25" customHeight="1">
      <c r="A147" s="154"/>
      <c r="D147" s="154"/>
      <c r="G147" s="154"/>
      <c r="I147" s="157"/>
      <c r="J147" s="156"/>
      <c r="M147" s="154"/>
    </row>
    <row r="148" spans="1:13" s="158" customFormat="1" ht="11.25" customHeight="1">
      <c r="A148" s="154"/>
      <c r="D148" s="154"/>
      <c r="G148" s="154"/>
      <c r="I148" s="157"/>
      <c r="J148" s="156"/>
      <c r="M148" s="154"/>
    </row>
    <row r="149" spans="1:13" s="158" customFormat="1" ht="11.25" customHeight="1">
      <c r="A149" s="154"/>
      <c r="D149" s="154"/>
      <c r="G149" s="154"/>
      <c r="I149" s="157"/>
      <c r="J149" s="156"/>
      <c r="M149" s="154"/>
    </row>
    <row r="150" spans="1:13" s="158" customFormat="1" ht="11.25" customHeight="1">
      <c r="A150" s="154"/>
      <c r="D150" s="154"/>
      <c r="G150" s="154"/>
      <c r="I150" s="157"/>
      <c r="J150" s="156"/>
      <c r="M150" s="154"/>
    </row>
    <row r="151" spans="1:13" s="158" customFormat="1" ht="11.25" customHeight="1">
      <c r="A151" s="154"/>
      <c r="D151" s="154"/>
      <c r="G151" s="154"/>
      <c r="I151" s="157"/>
      <c r="J151" s="156"/>
      <c r="M151" s="154"/>
    </row>
    <row r="152" spans="1:13" s="158" customFormat="1" ht="11.25" customHeight="1">
      <c r="A152" s="154"/>
      <c r="D152" s="154"/>
      <c r="G152" s="154"/>
      <c r="I152" s="157"/>
      <c r="J152" s="156"/>
      <c r="M152" s="154"/>
    </row>
    <row r="153" spans="1:13" s="158" customFormat="1" ht="11.25" customHeight="1">
      <c r="A153" s="154"/>
      <c r="D153" s="154"/>
      <c r="G153" s="154"/>
      <c r="I153" s="157"/>
      <c r="J153" s="156"/>
      <c r="M153" s="154"/>
    </row>
    <row r="154" spans="1:13" s="158" customFormat="1" ht="11.25" customHeight="1">
      <c r="A154" s="154"/>
      <c r="D154" s="154"/>
      <c r="G154" s="154"/>
      <c r="I154" s="157"/>
      <c r="J154" s="156"/>
      <c r="M154" s="154"/>
    </row>
    <row r="155" spans="1:13" s="158" customFormat="1" ht="11.25" customHeight="1">
      <c r="A155" s="154"/>
      <c r="D155" s="154"/>
      <c r="G155" s="154"/>
      <c r="I155" s="157"/>
      <c r="J155" s="156"/>
      <c r="M155" s="154"/>
    </row>
    <row r="156" spans="1:13" s="158" customFormat="1" ht="11.25" customHeight="1">
      <c r="A156" s="154"/>
      <c r="D156" s="154"/>
      <c r="G156" s="154"/>
      <c r="I156" s="157"/>
      <c r="J156" s="156"/>
      <c r="M156" s="154"/>
    </row>
    <row r="157" spans="1:13" s="158" customFormat="1" ht="11.25" customHeight="1">
      <c r="A157" s="154"/>
      <c r="D157" s="154"/>
      <c r="G157" s="154"/>
      <c r="I157" s="157"/>
      <c r="J157" s="156"/>
      <c r="M157" s="154"/>
    </row>
    <row r="158" spans="1:13" s="158" customFormat="1" ht="11.25" customHeight="1">
      <c r="A158" s="154"/>
      <c r="D158" s="154"/>
      <c r="G158" s="154"/>
      <c r="I158" s="157"/>
      <c r="J158" s="156"/>
      <c r="M158" s="154"/>
    </row>
    <row r="159" spans="1:13" s="158" customFormat="1" ht="11.25" customHeight="1">
      <c r="A159" s="154"/>
      <c r="D159" s="154"/>
      <c r="G159" s="154"/>
      <c r="I159" s="157"/>
      <c r="J159" s="156"/>
      <c r="M159" s="154"/>
    </row>
    <row r="160" spans="1:13" s="158" customFormat="1" ht="11.25" customHeight="1">
      <c r="A160" s="154"/>
      <c r="D160" s="154"/>
      <c r="G160" s="154"/>
      <c r="I160" s="157"/>
      <c r="J160" s="156"/>
      <c r="M160" s="154"/>
    </row>
    <row r="161" spans="1:13" s="158" customFormat="1" ht="11.25" customHeight="1">
      <c r="A161" s="154"/>
      <c r="D161" s="154"/>
      <c r="G161" s="154"/>
      <c r="I161" s="157"/>
      <c r="J161" s="156"/>
      <c r="M161" s="154"/>
    </row>
    <row r="162" spans="1:13" s="158" customFormat="1" ht="11.25" customHeight="1">
      <c r="A162" s="154"/>
      <c r="D162" s="154"/>
      <c r="G162" s="154"/>
      <c r="I162" s="157"/>
      <c r="J162" s="156"/>
      <c r="M162" s="154"/>
    </row>
    <row r="163" spans="1:13" s="158" customFormat="1" ht="11.25" customHeight="1">
      <c r="A163" s="154"/>
      <c r="D163" s="154"/>
      <c r="G163" s="154"/>
      <c r="I163" s="157"/>
      <c r="J163" s="156"/>
      <c r="M163" s="154"/>
    </row>
    <row r="164" spans="1:13" s="158" customFormat="1" ht="11.25" customHeight="1">
      <c r="A164" s="154"/>
      <c r="D164" s="154"/>
      <c r="G164" s="154"/>
      <c r="I164" s="157"/>
      <c r="J164" s="156"/>
      <c r="M164" s="154"/>
    </row>
    <row r="165" spans="1:13" s="158" customFormat="1" ht="11.25" customHeight="1">
      <c r="A165" s="154"/>
      <c r="D165" s="154"/>
      <c r="G165" s="154"/>
      <c r="I165" s="157"/>
      <c r="J165" s="156"/>
      <c r="M165" s="154"/>
    </row>
    <row r="166" spans="1:13" s="158" customFormat="1" ht="11.25" customHeight="1">
      <c r="A166" s="154"/>
      <c r="D166" s="154"/>
      <c r="G166" s="154"/>
      <c r="I166" s="157"/>
      <c r="J166" s="156"/>
      <c r="M166" s="154"/>
    </row>
    <row r="167" spans="1:13" s="158" customFormat="1" ht="11.25" customHeight="1">
      <c r="A167" s="154"/>
      <c r="D167" s="154"/>
      <c r="G167" s="154"/>
      <c r="I167" s="157"/>
      <c r="J167" s="156"/>
      <c r="M167" s="154"/>
    </row>
    <row r="168" spans="1:13" s="158" customFormat="1" ht="11.25" customHeight="1">
      <c r="A168" s="154"/>
      <c r="D168" s="154"/>
      <c r="G168" s="154"/>
      <c r="I168" s="157"/>
      <c r="J168" s="156"/>
      <c r="M168" s="154"/>
    </row>
    <row r="169" spans="1:13" s="158" customFormat="1" ht="11.25" customHeight="1">
      <c r="A169" s="154"/>
      <c r="D169" s="154"/>
      <c r="G169" s="154"/>
      <c r="I169" s="157"/>
      <c r="J169" s="156"/>
      <c r="M169" s="154"/>
    </row>
    <row r="170" spans="1:13" s="158" customFormat="1" ht="11.25" customHeight="1">
      <c r="A170" s="154"/>
      <c r="D170" s="154"/>
      <c r="G170" s="154"/>
      <c r="I170" s="157"/>
      <c r="J170" s="156"/>
      <c r="M170" s="154"/>
    </row>
    <row r="171" spans="1:13" s="158" customFormat="1" ht="11.25" customHeight="1">
      <c r="A171" s="154"/>
      <c r="D171" s="154"/>
      <c r="G171" s="154"/>
      <c r="I171" s="157"/>
      <c r="J171" s="156"/>
      <c r="M171" s="154"/>
    </row>
    <row r="172" spans="1:13" s="158" customFormat="1" ht="11.25" customHeight="1">
      <c r="A172" s="154"/>
      <c r="D172" s="154"/>
      <c r="G172" s="154"/>
      <c r="I172" s="157"/>
      <c r="J172" s="156"/>
      <c r="M172" s="154"/>
    </row>
    <row r="173" spans="1:13" s="158" customFormat="1" ht="11.25" customHeight="1">
      <c r="A173" s="154"/>
      <c r="D173" s="154"/>
      <c r="G173" s="154"/>
      <c r="I173" s="157"/>
      <c r="J173" s="156"/>
      <c r="M173" s="154"/>
    </row>
    <row r="174" spans="1:13" s="158" customFormat="1" ht="11.25" customHeight="1">
      <c r="A174" s="154"/>
      <c r="D174" s="154"/>
      <c r="G174" s="154"/>
      <c r="I174" s="157"/>
      <c r="J174" s="156"/>
      <c r="M174" s="154"/>
    </row>
    <row r="175" spans="1:13" s="158" customFormat="1" ht="11.25" customHeight="1">
      <c r="A175" s="154"/>
      <c r="D175" s="154"/>
      <c r="G175" s="154"/>
      <c r="I175" s="157"/>
      <c r="J175" s="156"/>
      <c r="M175" s="154"/>
    </row>
    <row r="176" spans="1:13" s="158" customFormat="1" ht="11.25" customHeight="1">
      <c r="A176" s="154"/>
      <c r="D176" s="154"/>
      <c r="G176" s="154"/>
      <c r="I176" s="157"/>
      <c r="J176" s="156"/>
      <c r="M176" s="154"/>
    </row>
    <row r="177" spans="1:13" s="158" customFormat="1" ht="11.25" customHeight="1">
      <c r="A177" s="154"/>
      <c r="D177" s="154"/>
      <c r="G177" s="154"/>
      <c r="I177" s="157"/>
      <c r="J177" s="156"/>
      <c r="M177" s="154"/>
    </row>
    <row r="178" spans="1:13" s="158" customFormat="1" ht="11.25" customHeight="1">
      <c r="A178" s="154"/>
      <c r="D178" s="154"/>
      <c r="G178" s="154"/>
      <c r="I178" s="157"/>
      <c r="J178" s="156"/>
      <c r="M178" s="154"/>
    </row>
    <row r="179" spans="1:13" s="158" customFormat="1" ht="11.25" customHeight="1">
      <c r="A179" s="154"/>
      <c r="D179" s="154"/>
      <c r="G179" s="154"/>
      <c r="I179" s="157"/>
      <c r="J179" s="156"/>
      <c r="M179" s="154"/>
    </row>
    <row r="180" spans="1:13" s="158" customFormat="1" ht="11.25" customHeight="1">
      <c r="A180" s="154"/>
      <c r="D180" s="154"/>
      <c r="G180" s="154"/>
      <c r="I180" s="157"/>
      <c r="J180" s="156"/>
      <c r="M180" s="154"/>
    </row>
    <row r="181" spans="1:13" s="158" customFormat="1" ht="11.25" customHeight="1">
      <c r="A181" s="154"/>
      <c r="D181" s="154"/>
      <c r="G181" s="154"/>
      <c r="I181" s="157"/>
      <c r="J181" s="156"/>
      <c r="M181" s="154"/>
    </row>
    <row r="182" spans="1:13" s="158" customFormat="1" ht="11.25" customHeight="1">
      <c r="A182" s="154"/>
      <c r="D182" s="154"/>
      <c r="G182" s="154"/>
      <c r="I182" s="157"/>
      <c r="J182" s="156"/>
      <c r="M182" s="154"/>
    </row>
    <row r="183" spans="1:13" s="158" customFormat="1" ht="11.25" customHeight="1">
      <c r="A183" s="154"/>
      <c r="D183" s="154"/>
      <c r="G183" s="154"/>
      <c r="I183" s="157"/>
      <c r="J183" s="156"/>
      <c r="M183" s="154"/>
    </row>
    <row r="184" spans="1:13" s="158" customFormat="1" ht="11.25" customHeight="1">
      <c r="A184" s="154"/>
      <c r="D184" s="154"/>
      <c r="G184" s="154"/>
      <c r="I184" s="157"/>
      <c r="J184" s="156"/>
      <c r="M184" s="154"/>
    </row>
    <row r="185" spans="1:13" s="158" customFormat="1" ht="11.25" customHeight="1">
      <c r="A185" s="154"/>
      <c r="D185" s="154"/>
      <c r="G185" s="154"/>
      <c r="I185" s="157"/>
      <c r="J185" s="156"/>
      <c r="M185" s="154"/>
    </row>
    <row r="186" spans="1:13" s="158" customFormat="1" ht="11.25" customHeight="1">
      <c r="A186" s="154"/>
      <c r="D186" s="154"/>
      <c r="G186" s="154"/>
      <c r="I186" s="157"/>
      <c r="J186" s="156"/>
      <c r="M186" s="154"/>
    </row>
    <row r="187" spans="1:13" s="158" customFormat="1" ht="11.25" customHeight="1">
      <c r="A187" s="154"/>
      <c r="D187" s="154"/>
      <c r="G187" s="154"/>
      <c r="I187" s="157"/>
      <c r="J187" s="156"/>
      <c r="M187" s="154"/>
    </row>
    <row r="188" spans="1:13" s="158" customFormat="1" ht="11.25" customHeight="1">
      <c r="A188" s="154"/>
      <c r="D188" s="154"/>
      <c r="G188" s="154"/>
      <c r="I188" s="157"/>
      <c r="J188" s="156"/>
      <c r="M188" s="154"/>
    </row>
    <row r="189" spans="1:13" s="158" customFormat="1" ht="11.25" customHeight="1">
      <c r="A189" s="154"/>
      <c r="D189" s="154"/>
      <c r="G189" s="154"/>
      <c r="I189" s="157"/>
      <c r="J189" s="156"/>
      <c r="M189" s="154"/>
    </row>
    <row r="190" spans="1:13" s="158" customFormat="1" ht="11.25" customHeight="1">
      <c r="A190" s="154"/>
      <c r="D190" s="154"/>
      <c r="G190" s="154"/>
      <c r="I190" s="157"/>
      <c r="J190" s="156"/>
      <c r="M190" s="154"/>
    </row>
    <row r="191" spans="1:13" s="158" customFormat="1" ht="11.25" customHeight="1">
      <c r="A191" s="154"/>
      <c r="D191" s="154"/>
      <c r="G191" s="154"/>
      <c r="I191" s="157"/>
      <c r="J191" s="156"/>
      <c r="M191" s="154"/>
    </row>
    <row r="192" spans="1:13" s="158" customFormat="1" ht="11.25" customHeight="1">
      <c r="A192" s="154"/>
      <c r="D192" s="154"/>
      <c r="G192" s="154"/>
      <c r="I192" s="157"/>
      <c r="J192" s="156"/>
      <c r="M192" s="154"/>
    </row>
    <row r="193" spans="1:13" s="158" customFormat="1" ht="11.25" customHeight="1">
      <c r="A193" s="154"/>
      <c r="D193" s="154"/>
      <c r="G193" s="154"/>
      <c r="I193" s="157"/>
      <c r="J193" s="156"/>
      <c r="M193" s="154"/>
    </row>
    <row r="194" spans="1:13" s="158" customFormat="1" ht="11.25" customHeight="1">
      <c r="A194" s="154"/>
      <c r="D194" s="154"/>
      <c r="G194" s="154"/>
      <c r="I194" s="157"/>
      <c r="J194" s="156"/>
      <c r="M194" s="154"/>
    </row>
    <row r="195" spans="1:13" s="158" customFormat="1" ht="11.25" customHeight="1">
      <c r="A195" s="154"/>
      <c r="D195" s="154"/>
      <c r="G195" s="154"/>
      <c r="I195" s="157"/>
      <c r="J195" s="156"/>
      <c r="M195" s="154"/>
    </row>
    <row r="196" spans="1:13" s="158" customFormat="1" ht="11.25" customHeight="1">
      <c r="A196" s="154"/>
      <c r="D196" s="154"/>
      <c r="G196" s="154"/>
      <c r="I196" s="157"/>
      <c r="J196" s="156"/>
      <c r="M196" s="154"/>
    </row>
    <row r="197" spans="1:13" s="158" customFormat="1" ht="11.25" customHeight="1">
      <c r="A197" s="154"/>
      <c r="D197" s="154"/>
      <c r="G197" s="154"/>
      <c r="I197" s="157"/>
      <c r="J197" s="156"/>
      <c r="M197" s="154"/>
    </row>
    <row r="198" spans="1:13" s="158" customFormat="1" ht="11.25" customHeight="1">
      <c r="A198" s="154"/>
      <c r="D198" s="154"/>
      <c r="G198" s="154"/>
      <c r="I198" s="157"/>
      <c r="J198" s="156"/>
      <c r="M198" s="154"/>
    </row>
    <row r="199" spans="1:13" s="158" customFormat="1" ht="11.25" customHeight="1">
      <c r="A199" s="154"/>
      <c r="D199" s="154"/>
      <c r="G199" s="154"/>
      <c r="I199" s="157"/>
      <c r="J199" s="156"/>
      <c r="M199" s="154"/>
    </row>
    <row r="200" spans="1:13" s="158" customFormat="1" ht="11.25" customHeight="1">
      <c r="A200" s="154"/>
      <c r="D200" s="154"/>
      <c r="G200" s="154"/>
      <c r="I200" s="157"/>
      <c r="J200" s="156"/>
      <c r="M200" s="154"/>
    </row>
    <row r="201" spans="1:13" s="158" customFormat="1" ht="11.25" customHeight="1">
      <c r="A201" s="154"/>
      <c r="D201" s="154"/>
      <c r="G201" s="154"/>
      <c r="I201" s="157"/>
      <c r="J201" s="156"/>
      <c r="M201" s="154"/>
    </row>
    <row r="202" spans="1:13" s="158" customFormat="1" ht="11.25" customHeight="1">
      <c r="A202" s="154"/>
      <c r="D202" s="154"/>
      <c r="G202" s="154"/>
      <c r="I202" s="157"/>
      <c r="J202" s="156"/>
      <c r="M202" s="154"/>
    </row>
    <row r="203" spans="1:13" s="158" customFormat="1" ht="11.25" customHeight="1">
      <c r="A203" s="154"/>
      <c r="D203" s="154"/>
      <c r="G203" s="154"/>
      <c r="I203" s="157"/>
      <c r="J203" s="156"/>
      <c r="M203" s="154"/>
    </row>
    <row r="204" spans="1:13" s="158" customFormat="1" ht="11.25" customHeight="1">
      <c r="A204" s="154"/>
      <c r="D204" s="154"/>
      <c r="G204" s="154"/>
      <c r="I204" s="157"/>
      <c r="J204" s="156"/>
      <c r="M204" s="154"/>
    </row>
    <row r="205" spans="1:13" s="158" customFormat="1" ht="11.25" customHeight="1">
      <c r="A205" s="154"/>
      <c r="D205" s="154"/>
      <c r="G205" s="154"/>
      <c r="I205" s="157"/>
      <c r="J205" s="156"/>
      <c r="M205" s="154"/>
    </row>
    <row r="206" spans="1:13" s="158" customFormat="1" ht="11.25" customHeight="1">
      <c r="A206" s="154"/>
      <c r="D206" s="154"/>
      <c r="G206" s="154"/>
      <c r="I206" s="157"/>
      <c r="J206" s="156"/>
      <c r="M206" s="154"/>
    </row>
    <row r="207" spans="1:13" s="158" customFormat="1" ht="11.25" customHeight="1">
      <c r="A207" s="154"/>
      <c r="D207" s="154"/>
      <c r="G207" s="154"/>
      <c r="I207" s="157"/>
      <c r="J207" s="156"/>
      <c r="M207" s="154"/>
    </row>
    <row r="208" spans="1:13" s="158" customFormat="1" ht="11.25" customHeight="1">
      <c r="A208" s="154"/>
      <c r="D208" s="154"/>
      <c r="G208" s="154"/>
      <c r="I208" s="157"/>
      <c r="J208" s="156"/>
      <c r="M208" s="154"/>
    </row>
    <row r="209" spans="1:13" s="158" customFormat="1" ht="11.25" customHeight="1">
      <c r="A209" s="154"/>
      <c r="D209" s="154"/>
      <c r="G209" s="154"/>
      <c r="I209" s="157"/>
      <c r="J209" s="156"/>
      <c r="M209" s="154"/>
    </row>
    <row r="210" spans="1:13" s="158" customFormat="1" ht="11.25" customHeight="1">
      <c r="A210" s="154"/>
      <c r="D210" s="154"/>
      <c r="G210" s="154"/>
      <c r="I210" s="157"/>
      <c r="J210" s="156"/>
      <c r="M210" s="154"/>
    </row>
    <row r="211" spans="1:13" s="158" customFormat="1" ht="11.25" customHeight="1">
      <c r="A211" s="154"/>
      <c r="D211" s="154"/>
      <c r="G211" s="154"/>
      <c r="I211" s="157"/>
      <c r="J211" s="156"/>
      <c r="M211" s="154"/>
    </row>
    <row r="212" spans="1:13" s="158" customFormat="1" ht="11.25" customHeight="1">
      <c r="A212" s="154"/>
      <c r="D212" s="154"/>
      <c r="G212" s="154"/>
      <c r="I212" s="157"/>
      <c r="J212" s="156"/>
      <c r="M212" s="154"/>
    </row>
    <row r="213" spans="1:13" s="158" customFormat="1" ht="11.25" customHeight="1">
      <c r="A213" s="154"/>
      <c r="D213" s="154"/>
      <c r="G213" s="154"/>
      <c r="I213" s="157"/>
      <c r="J213" s="156"/>
      <c r="M213" s="154"/>
    </row>
    <row r="214" spans="1:13" s="158" customFormat="1" ht="11.25" customHeight="1">
      <c r="A214" s="154"/>
      <c r="D214" s="154"/>
      <c r="G214" s="154"/>
      <c r="I214" s="157"/>
      <c r="J214" s="156"/>
      <c r="M214" s="154"/>
    </row>
    <row r="215" spans="1:13" s="158" customFormat="1" ht="11.25" customHeight="1">
      <c r="A215" s="154"/>
      <c r="D215" s="154"/>
      <c r="G215" s="154"/>
      <c r="I215" s="157"/>
      <c r="J215" s="156"/>
      <c r="M215" s="154"/>
    </row>
    <row r="216" spans="1:13" s="158" customFormat="1" ht="11.25" customHeight="1">
      <c r="A216" s="154"/>
      <c r="D216" s="154"/>
      <c r="G216" s="154"/>
      <c r="I216" s="157"/>
      <c r="J216" s="156"/>
      <c r="M216" s="154"/>
    </row>
    <row r="217" spans="1:13" s="158" customFormat="1" ht="11.25" customHeight="1">
      <c r="A217" s="154"/>
      <c r="D217" s="154"/>
      <c r="G217" s="154"/>
      <c r="I217" s="157"/>
      <c r="J217" s="156"/>
      <c r="M217" s="154"/>
    </row>
    <row r="218" spans="1:13" s="158" customFormat="1" ht="11.25" customHeight="1">
      <c r="A218" s="154"/>
      <c r="D218" s="154"/>
      <c r="G218" s="154"/>
      <c r="I218" s="157"/>
      <c r="J218" s="156"/>
      <c r="M218" s="154"/>
    </row>
    <row r="219" spans="1:13" s="158" customFormat="1" ht="11.25" customHeight="1">
      <c r="A219" s="154"/>
      <c r="D219" s="154"/>
      <c r="G219" s="154"/>
      <c r="I219" s="157"/>
      <c r="J219" s="156"/>
      <c r="M219" s="154"/>
    </row>
    <row r="220" spans="1:13" s="158" customFormat="1" ht="11.25" customHeight="1">
      <c r="A220" s="154"/>
      <c r="D220" s="154"/>
      <c r="G220" s="154"/>
      <c r="I220" s="157"/>
      <c r="J220" s="156"/>
      <c r="M220" s="154"/>
    </row>
    <row r="221" spans="1:13" s="158" customFormat="1" ht="11.25" customHeight="1">
      <c r="A221" s="154"/>
      <c r="D221" s="154"/>
      <c r="G221" s="154"/>
      <c r="I221" s="157"/>
      <c r="J221" s="156"/>
      <c r="M221" s="154"/>
    </row>
    <row r="222" spans="1:13" s="158" customFormat="1" ht="11.25" customHeight="1">
      <c r="A222" s="154"/>
      <c r="D222" s="154"/>
      <c r="G222" s="154"/>
      <c r="I222" s="157"/>
      <c r="J222" s="156"/>
      <c r="M222" s="154"/>
    </row>
    <row r="223" spans="1:13" s="158" customFormat="1" ht="11.25" customHeight="1">
      <c r="A223" s="154"/>
      <c r="D223" s="154"/>
      <c r="G223" s="154"/>
      <c r="I223" s="157"/>
      <c r="J223" s="156"/>
      <c r="M223" s="154"/>
    </row>
    <row r="224" spans="1:13" s="158" customFormat="1" ht="11.25" customHeight="1">
      <c r="A224" s="154"/>
      <c r="D224" s="154"/>
      <c r="G224" s="154"/>
      <c r="I224" s="157"/>
      <c r="J224" s="156"/>
      <c r="M224" s="154"/>
    </row>
    <row r="225" spans="1:13" s="158" customFormat="1" ht="11.25" customHeight="1">
      <c r="A225" s="154"/>
      <c r="D225" s="154"/>
      <c r="G225" s="154"/>
      <c r="I225" s="157"/>
      <c r="J225" s="156"/>
      <c r="M225" s="154"/>
    </row>
    <row r="226" spans="1:13" s="158" customFormat="1" ht="11.25" customHeight="1">
      <c r="A226" s="154"/>
      <c r="D226" s="154"/>
      <c r="G226" s="154"/>
      <c r="I226" s="157"/>
      <c r="J226" s="156"/>
      <c r="M226" s="154"/>
    </row>
    <row r="227" spans="1:13" s="158" customFormat="1" ht="11.25" customHeight="1">
      <c r="A227" s="154"/>
      <c r="D227" s="154"/>
      <c r="G227" s="154"/>
      <c r="I227" s="157"/>
      <c r="J227" s="156"/>
      <c r="M227" s="154"/>
    </row>
    <row r="228" spans="1:13" s="158" customFormat="1" ht="11.25" customHeight="1">
      <c r="A228" s="154"/>
      <c r="D228" s="154"/>
      <c r="G228" s="154"/>
      <c r="I228" s="157"/>
      <c r="J228" s="156"/>
      <c r="M228" s="154"/>
    </row>
    <row r="229" spans="1:13" s="158" customFormat="1" ht="11.25" customHeight="1">
      <c r="A229" s="154"/>
      <c r="D229" s="154"/>
      <c r="G229" s="154"/>
      <c r="I229" s="157"/>
      <c r="J229" s="156"/>
      <c r="M229" s="154"/>
    </row>
    <row r="230" spans="1:13" s="158" customFormat="1" ht="11.25" customHeight="1">
      <c r="A230" s="154"/>
      <c r="D230" s="154"/>
      <c r="G230" s="154"/>
      <c r="I230" s="157"/>
      <c r="J230" s="156"/>
      <c r="M230" s="154"/>
    </row>
    <row r="231" spans="1:13" s="158" customFormat="1" ht="11.25" customHeight="1">
      <c r="A231" s="154"/>
      <c r="D231" s="154"/>
      <c r="G231" s="154"/>
      <c r="I231" s="157"/>
      <c r="J231" s="156"/>
      <c r="M231" s="154"/>
    </row>
    <row r="232" spans="1:13" s="158" customFormat="1" ht="11.25" customHeight="1">
      <c r="A232" s="154"/>
      <c r="D232" s="154"/>
      <c r="G232" s="154"/>
      <c r="I232" s="157"/>
      <c r="J232" s="156"/>
      <c r="M232" s="154"/>
    </row>
    <row r="233" spans="1:13" s="158" customFormat="1" ht="11.25" customHeight="1">
      <c r="A233" s="154"/>
      <c r="D233" s="154"/>
      <c r="G233" s="154"/>
      <c r="I233" s="157"/>
      <c r="J233" s="156"/>
      <c r="M233" s="154"/>
    </row>
    <row r="234" spans="1:13" s="158" customFormat="1" ht="11.25" customHeight="1">
      <c r="A234" s="154"/>
      <c r="D234" s="154"/>
      <c r="G234" s="154"/>
      <c r="I234" s="157"/>
      <c r="J234" s="156"/>
      <c r="M234" s="154"/>
    </row>
    <row r="235" spans="1:13" s="158" customFormat="1" ht="11.25" customHeight="1">
      <c r="A235" s="154"/>
      <c r="D235" s="154"/>
      <c r="G235" s="154"/>
      <c r="I235" s="157"/>
      <c r="J235" s="156"/>
      <c r="M235" s="154"/>
    </row>
    <row r="236" spans="1:13" s="158" customFormat="1" ht="11.25" customHeight="1">
      <c r="A236" s="154"/>
      <c r="D236" s="154"/>
      <c r="G236" s="154"/>
      <c r="I236" s="157"/>
      <c r="J236" s="156"/>
      <c r="M236" s="154"/>
    </row>
    <row r="237" spans="1:13" s="158" customFormat="1" ht="11.25" customHeight="1">
      <c r="A237" s="154"/>
      <c r="D237" s="154"/>
      <c r="G237" s="154"/>
      <c r="I237" s="157"/>
      <c r="J237" s="156"/>
      <c r="M237" s="154"/>
    </row>
    <row r="238" spans="1:13" s="158" customFormat="1" ht="11.25" customHeight="1">
      <c r="A238" s="154"/>
      <c r="D238" s="154"/>
      <c r="G238" s="154"/>
      <c r="I238" s="157"/>
      <c r="J238" s="156"/>
      <c r="M238" s="154"/>
    </row>
    <row r="239" spans="1:13" s="158" customFormat="1" ht="11.25" customHeight="1">
      <c r="A239" s="154"/>
      <c r="D239" s="154"/>
      <c r="G239" s="154"/>
      <c r="I239" s="157"/>
      <c r="J239" s="156"/>
      <c r="M239" s="154"/>
    </row>
    <row r="240" spans="1:13" s="158" customFormat="1" ht="11.25" customHeight="1">
      <c r="A240" s="154"/>
      <c r="D240" s="154"/>
      <c r="G240" s="154"/>
      <c r="I240" s="157"/>
      <c r="J240" s="156"/>
      <c r="M240" s="154"/>
    </row>
    <row r="241" spans="1:13" s="158" customFormat="1" ht="11.25" customHeight="1">
      <c r="A241" s="154"/>
      <c r="D241" s="154"/>
      <c r="G241" s="154"/>
      <c r="I241" s="157"/>
      <c r="J241" s="156"/>
      <c r="M241" s="154"/>
    </row>
    <row r="242" spans="1:13" s="158" customFormat="1" ht="11.25" customHeight="1">
      <c r="A242" s="154"/>
      <c r="D242" s="154"/>
      <c r="G242" s="154"/>
      <c r="I242" s="157"/>
      <c r="J242" s="156"/>
      <c r="M242" s="154"/>
    </row>
    <row r="243" spans="1:13" s="158" customFormat="1" ht="11.25" customHeight="1">
      <c r="A243" s="154"/>
      <c r="D243" s="154"/>
      <c r="G243" s="154"/>
      <c r="I243" s="157"/>
      <c r="J243" s="156"/>
      <c r="M243" s="154"/>
    </row>
    <row r="244" spans="1:13" s="158" customFormat="1" ht="11.25" customHeight="1">
      <c r="A244" s="154"/>
      <c r="D244" s="154"/>
      <c r="G244" s="154"/>
      <c r="I244" s="157"/>
      <c r="J244" s="156"/>
      <c r="M244" s="154"/>
    </row>
    <row r="245" spans="1:13" s="158" customFormat="1" ht="11.25" customHeight="1">
      <c r="A245" s="154"/>
      <c r="D245" s="154"/>
      <c r="G245" s="154"/>
      <c r="I245" s="157"/>
      <c r="J245" s="156"/>
      <c r="M245" s="154"/>
    </row>
    <row r="246" spans="1:13" s="158" customFormat="1" ht="11.25" customHeight="1">
      <c r="A246" s="154"/>
      <c r="D246" s="154"/>
      <c r="G246" s="154"/>
      <c r="I246" s="157"/>
      <c r="J246" s="156"/>
      <c r="M246" s="154"/>
    </row>
    <row r="247" spans="1:13" s="158" customFormat="1" ht="11.25" customHeight="1">
      <c r="A247" s="154"/>
      <c r="D247" s="154"/>
      <c r="G247" s="154"/>
      <c r="I247" s="157"/>
      <c r="J247" s="156"/>
      <c r="M247" s="154"/>
    </row>
    <row r="248" spans="1:13" s="158" customFormat="1" ht="11.25" customHeight="1">
      <c r="A248" s="154"/>
      <c r="D248" s="154"/>
      <c r="G248" s="154"/>
      <c r="I248" s="157"/>
      <c r="J248" s="156"/>
      <c r="M248" s="154"/>
    </row>
    <row r="249" spans="1:13" s="158" customFormat="1" ht="11.25" customHeight="1">
      <c r="A249" s="154"/>
      <c r="D249" s="154"/>
      <c r="G249" s="154"/>
      <c r="I249" s="157"/>
      <c r="J249" s="156"/>
      <c r="M249" s="154"/>
    </row>
    <row r="250" spans="1:13" s="158" customFormat="1" ht="11.25" customHeight="1">
      <c r="A250" s="154"/>
      <c r="D250" s="154"/>
      <c r="G250" s="154"/>
      <c r="I250" s="157"/>
      <c r="J250" s="156"/>
      <c r="M250" s="154"/>
    </row>
    <row r="251" spans="1:13" s="158" customFormat="1" ht="11.25" customHeight="1">
      <c r="A251" s="154"/>
      <c r="D251" s="154"/>
      <c r="G251" s="154"/>
      <c r="I251" s="157"/>
      <c r="J251" s="156"/>
      <c r="M251" s="154"/>
    </row>
    <row r="252" spans="1:13" s="158" customFormat="1" ht="11.25" customHeight="1">
      <c r="A252" s="154"/>
      <c r="D252" s="154"/>
      <c r="G252" s="154"/>
      <c r="I252" s="157"/>
      <c r="J252" s="156"/>
      <c r="M252" s="154"/>
    </row>
    <row r="253" spans="1:13" s="158" customFormat="1" ht="11.25" customHeight="1">
      <c r="A253" s="154"/>
      <c r="D253" s="154"/>
      <c r="G253" s="154"/>
      <c r="I253" s="157"/>
      <c r="J253" s="156"/>
      <c r="M253" s="154"/>
    </row>
    <row r="254" spans="1:13" s="158" customFormat="1" ht="11.25" customHeight="1">
      <c r="A254" s="154"/>
      <c r="D254" s="154"/>
      <c r="G254" s="154"/>
      <c r="I254" s="157"/>
      <c r="J254" s="156"/>
      <c r="M254" s="154"/>
    </row>
    <row r="255" spans="1:13" s="158" customFormat="1" ht="11.25" customHeight="1">
      <c r="A255" s="154"/>
      <c r="D255" s="154"/>
      <c r="G255" s="154"/>
      <c r="I255" s="157"/>
      <c r="J255" s="156"/>
      <c r="M255" s="154"/>
    </row>
    <row r="256" spans="1:13" s="158" customFormat="1" ht="11.25" customHeight="1">
      <c r="A256" s="154"/>
      <c r="D256" s="154"/>
      <c r="G256" s="154"/>
      <c r="I256" s="157"/>
      <c r="J256" s="156"/>
      <c r="M256" s="154"/>
    </row>
    <row r="257" spans="1:13" s="158" customFormat="1" ht="11.25" customHeight="1">
      <c r="A257" s="154"/>
      <c r="D257" s="154"/>
      <c r="G257" s="154"/>
      <c r="I257" s="157"/>
      <c r="J257" s="156"/>
      <c r="M257" s="154"/>
    </row>
    <row r="258" spans="1:13" s="158" customFormat="1" ht="11.25" customHeight="1">
      <c r="A258" s="154"/>
      <c r="D258" s="154"/>
      <c r="G258" s="154"/>
      <c r="I258" s="157"/>
      <c r="J258" s="156"/>
      <c r="M258" s="154"/>
    </row>
    <row r="259" spans="1:13" s="158" customFormat="1" ht="11.25" customHeight="1">
      <c r="A259" s="154"/>
      <c r="D259" s="154"/>
      <c r="G259" s="154"/>
      <c r="I259" s="157"/>
      <c r="J259" s="156"/>
      <c r="M259" s="154"/>
    </row>
    <row r="260" spans="1:13" s="158" customFormat="1" ht="11.25" customHeight="1">
      <c r="A260" s="154"/>
      <c r="D260" s="154"/>
      <c r="G260" s="154"/>
      <c r="I260" s="157"/>
      <c r="J260" s="156"/>
      <c r="M260" s="154"/>
    </row>
    <row r="261" spans="1:13" s="158" customFormat="1" ht="11.25" customHeight="1">
      <c r="A261" s="154"/>
      <c r="D261" s="154"/>
      <c r="G261" s="154"/>
      <c r="I261" s="157"/>
      <c r="J261" s="156"/>
      <c r="M261" s="154"/>
    </row>
    <row r="262" spans="1:13" s="158" customFormat="1" ht="11.25" customHeight="1">
      <c r="A262" s="154"/>
      <c r="D262" s="154"/>
      <c r="G262" s="154"/>
      <c r="I262" s="157"/>
      <c r="J262" s="156"/>
      <c r="M262" s="154"/>
    </row>
    <row r="263" spans="1:13" s="158" customFormat="1" ht="11.25" customHeight="1">
      <c r="A263" s="154"/>
      <c r="D263" s="154"/>
      <c r="G263" s="154"/>
      <c r="I263" s="157"/>
      <c r="J263" s="156"/>
      <c r="M263" s="154"/>
    </row>
    <row r="264" spans="1:13" s="158" customFormat="1" ht="11.25" customHeight="1">
      <c r="A264" s="154"/>
      <c r="D264" s="154"/>
      <c r="G264" s="154"/>
      <c r="I264" s="157"/>
      <c r="J264" s="156"/>
      <c r="M264" s="154"/>
    </row>
    <row r="265" spans="1:13" s="158" customFormat="1" ht="11.25" customHeight="1">
      <c r="A265" s="154"/>
      <c r="D265" s="154"/>
      <c r="G265" s="154"/>
      <c r="I265" s="157"/>
      <c r="J265" s="156"/>
      <c r="M265" s="154"/>
    </row>
    <row r="266" spans="1:13" s="158" customFormat="1" ht="11.25" customHeight="1">
      <c r="A266" s="154"/>
      <c r="D266" s="154"/>
      <c r="G266" s="154"/>
      <c r="I266" s="157"/>
      <c r="J266" s="156"/>
      <c r="M266" s="154"/>
    </row>
    <row r="267" spans="1:13" s="158" customFormat="1" ht="11.25" customHeight="1">
      <c r="A267" s="154"/>
      <c r="D267" s="154"/>
      <c r="G267" s="154"/>
      <c r="I267" s="157"/>
      <c r="J267" s="156"/>
      <c r="M267" s="154"/>
    </row>
    <row r="268" spans="1:13" s="158" customFormat="1" ht="11.25" customHeight="1">
      <c r="A268" s="154"/>
      <c r="D268" s="154"/>
      <c r="G268" s="154"/>
      <c r="I268" s="157"/>
      <c r="J268" s="156"/>
      <c r="M268" s="154"/>
    </row>
    <row r="269" spans="1:13" s="158" customFormat="1" ht="11.25" customHeight="1">
      <c r="A269" s="154"/>
      <c r="D269" s="154"/>
      <c r="G269" s="154"/>
      <c r="I269" s="157"/>
      <c r="J269" s="156"/>
      <c r="M269" s="154"/>
    </row>
    <row r="270" spans="1:13" s="158" customFormat="1" ht="11.25" customHeight="1">
      <c r="A270" s="154"/>
      <c r="D270" s="154"/>
      <c r="G270" s="154"/>
      <c r="I270" s="157"/>
      <c r="J270" s="156"/>
      <c r="M270" s="154"/>
    </row>
    <row r="271" spans="1:13" s="158" customFormat="1" ht="11.25" customHeight="1">
      <c r="A271" s="154"/>
      <c r="D271" s="154"/>
      <c r="G271" s="154"/>
      <c r="I271" s="157"/>
      <c r="J271" s="156"/>
      <c r="M271" s="154"/>
    </row>
    <row r="272" spans="1:13" s="158" customFormat="1" ht="11.25" customHeight="1">
      <c r="A272" s="154"/>
      <c r="D272" s="154"/>
      <c r="G272" s="154"/>
      <c r="I272" s="157"/>
      <c r="J272" s="156"/>
      <c r="M272" s="154"/>
    </row>
    <row r="273" spans="1:21" s="158" customFormat="1" ht="11.25" customHeight="1">
      <c r="A273" s="154"/>
      <c r="D273" s="154"/>
      <c r="G273" s="154"/>
      <c r="I273" s="157"/>
      <c r="J273" s="156"/>
      <c r="M273" s="154"/>
    </row>
    <row r="274" spans="1:21" s="158" customFormat="1" ht="11.25" customHeight="1">
      <c r="A274" s="154"/>
      <c r="D274" s="154"/>
      <c r="G274" s="154"/>
      <c r="I274" s="157"/>
      <c r="J274" s="156"/>
      <c r="M274" s="154"/>
    </row>
    <row r="275" spans="1:21" s="158" customFormat="1" ht="11.25" customHeight="1">
      <c r="A275" s="154"/>
      <c r="D275" s="154"/>
      <c r="G275" s="154"/>
      <c r="I275" s="157"/>
      <c r="J275" s="156"/>
      <c r="M275" s="154"/>
    </row>
    <row r="276" spans="1:21" s="158" customFormat="1" ht="11.25" customHeight="1">
      <c r="A276" s="154"/>
      <c r="D276" s="154"/>
      <c r="G276" s="154"/>
      <c r="I276" s="157"/>
      <c r="J276" s="156"/>
      <c r="M276" s="154"/>
    </row>
    <row r="277" spans="1:21" s="158" customFormat="1" ht="11.25" customHeight="1">
      <c r="A277" s="154"/>
      <c r="D277" s="154"/>
      <c r="G277" s="154"/>
      <c r="I277" s="157"/>
      <c r="J277" s="156"/>
      <c r="M277" s="154"/>
    </row>
    <row r="278" spans="1:21" s="158" customFormat="1" ht="11.25" customHeight="1">
      <c r="A278" s="154"/>
      <c r="D278" s="154"/>
      <c r="G278" s="154"/>
      <c r="I278" s="157"/>
      <c r="J278" s="156"/>
      <c r="M278" s="154"/>
    </row>
    <row r="279" spans="1:21" s="158" customFormat="1" ht="11.25" customHeight="1">
      <c r="A279" s="154"/>
      <c r="D279" s="154"/>
      <c r="G279" s="154"/>
      <c r="I279" s="157"/>
      <c r="J279" s="156"/>
      <c r="M279" s="154"/>
    </row>
    <row r="280" spans="1:21" s="158" customFormat="1" ht="11.25" customHeight="1">
      <c r="A280" s="154"/>
      <c r="D280" s="154"/>
      <c r="G280" s="154"/>
      <c r="I280" s="157"/>
      <c r="J280" s="156"/>
      <c r="M280" s="154"/>
    </row>
    <row r="281" spans="1:21" s="158" customFormat="1" ht="11.25" customHeight="1">
      <c r="A281" s="154"/>
      <c r="D281" s="154"/>
      <c r="G281" s="154"/>
      <c r="I281" s="157"/>
      <c r="J281" s="156"/>
      <c r="M281" s="154"/>
    </row>
    <row r="282" spans="1:21" s="158" customFormat="1" ht="11.25" customHeight="1">
      <c r="A282" s="154"/>
      <c r="D282" s="154"/>
      <c r="G282" s="154"/>
      <c r="I282" s="157"/>
      <c r="J282" s="156"/>
      <c r="M282" s="154"/>
    </row>
    <row r="283" spans="1:21" s="158" customFormat="1" ht="11.25" customHeight="1">
      <c r="A283" s="154"/>
      <c r="D283" s="154"/>
      <c r="G283" s="154"/>
      <c r="I283" s="157"/>
      <c r="J283" s="156"/>
      <c r="M283" s="154"/>
    </row>
    <row r="284" spans="1:21" s="158" customFormat="1" ht="11.25" customHeight="1">
      <c r="A284" s="154"/>
      <c r="D284" s="154"/>
      <c r="G284" s="154"/>
      <c r="I284" s="157"/>
      <c r="J284" s="156"/>
      <c r="M284" s="154"/>
    </row>
    <row r="285" spans="1:21" ht="11.25" customHeight="1">
      <c r="A285" s="154"/>
      <c r="B285" s="158"/>
      <c r="C285" s="158"/>
      <c r="D285" s="154"/>
      <c r="E285" s="158"/>
      <c r="F285" s="158"/>
      <c r="G285" s="154"/>
      <c r="H285" s="158"/>
      <c r="I285" s="157"/>
      <c r="J285" s="156"/>
      <c r="K285" s="158"/>
      <c r="L285" s="158"/>
      <c r="M285" s="154"/>
      <c r="N285" s="158"/>
      <c r="O285" s="158"/>
      <c r="P285" s="158"/>
      <c r="Q285" s="158"/>
      <c r="R285" s="158"/>
      <c r="S285" s="158"/>
      <c r="T285" s="158"/>
      <c r="U285" s="158"/>
    </row>
    <row r="286" spans="1:21" ht="11.25" customHeight="1">
      <c r="A286" s="154"/>
      <c r="B286" s="158"/>
      <c r="C286" s="158"/>
      <c r="D286" s="154"/>
      <c r="E286" s="158"/>
      <c r="F286" s="158"/>
      <c r="G286" s="154"/>
      <c r="H286" s="158"/>
      <c r="I286" s="157"/>
      <c r="J286" s="156"/>
      <c r="K286" s="158"/>
      <c r="L286" s="158"/>
      <c r="M286" s="154"/>
      <c r="N286" s="158"/>
      <c r="O286" s="158"/>
      <c r="P286" s="158"/>
      <c r="Q286" s="158"/>
      <c r="R286" s="158"/>
      <c r="S286" s="158"/>
      <c r="T286" s="158"/>
      <c r="U286" s="158"/>
    </row>
    <row r="287" spans="1:21" ht="11.25" customHeight="1">
      <c r="A287" s="154"/>
      <c r="B287" s="158"/>
      <c r="C287" s="158"/>
      <c r="D287" s="154"/>
      <c r="E287" s="158"/>
      <c r="F287" s="158"/>
      <c r="G287" s="154"/>
      <c r="H287" s="158"/>
      <c r="I287" s="157"/>
      <c r="J287" s="156"/>
      <c r="K287" s="158"/>
      <c r="L287" s="158"/>
      <c r="M287" s="154"/>
      <c r="N287" s="158"/>
      <c r="O287" s="158"/>
      <c r="P287" s="158"/>
      <c r="Q287" s="158"/>
      <c r="R287" s="158"/>
      <c r="S287" s="158"/>
      <c r="T287" s="158"/>
      <c r="U287" s="158"/>
    </row>
    <row r="288" spans="1:21" ht="11.25" customHeight="1">
      <c r="A288" s="154"/>
      <c r="B288" s="158"/>
      <c r="C288" s="158"/>
      <c r="D288" s="154"/>
      <c r="E288" s="158"/>
      <c r="F288" s="158"/>
      <c r="G288" s="154"/>
      <c r="H288" s="158"/>
      <c r="I288" s="157"/>
      <c r="J288" s="156"/>
      <c r="K288" s="158"/>
      <c r="L288" s="158"/>
      <c r="M288" s="154"/>
      <c r="N288" s="158"/>
      <c r="O288" s="158"/>
      <c r="P288" s="158"/>
      <c r="Q288" s="158"/>
      <c r="R288" s="158"/>
      <c r="S288" s="158"/>
      <c r="T288" s="158"/>
      <c r="U288" s="158"/>
    </row>
    <row r="289" spans="1:21" ht="11.25" customHeight="1">
      <c r="P289" s="158"/>
      <c r="Q289" s="158"/>
      <c r="R289" s="158"/>
      <c r="S289" s="158"/>
      <c r="T289" s="158"/>
      <c r="U289" s="158"/>
    </row>
    <row r="290" spans="1:21" ht="11.25" customHeight="1">
      <c r="P290" s="158"/>
      <c r="Q290" s="158"/>
      <c r="R290" s="158"/>
      <c r="S290" s="158"/>
      <c r="T290" s="158"/>
      <c r="U290" s="158"/>
    </row>
    <row r="291" spans="1:21" ht="11.25" customHeight="1">
      <c r="P291" s="158"/>
      <c r="Q291" s="158"/>
      <c r="R291" s="158"/>
      <c r="S291" s="158"/>
      <c r="T291" s="158"/>
      <c r="U291" s="158"/>
    </row>
    <row r="292" spans="1:21" ht="11.25" customHeight="1">
      <c r="P292" s="158"/>
      <c r="Q292" s="158"/>
      <c r="R292" s="158"/>
      <c r="S292" s="158"/>
      <c r="T292" s="158"/>
      <c r="U292" s="158"/>
    </row>
    <row r="293" spans="1:21" ht="11.25" customHeight="1">
      <c r="P293" s="158"/>
      <c r="Q293" s="158"/>
      <c r="R293" s="158"/>
      <c r="S293" s="158"/>
      <c r="T293" s="158"/>
      <c r="U293" s="158"/>
    </row>
    <row r="294" spans="1:21" ht="11.25" customHeight="1">
      <c r="P294" s="158"/>
      <c r="Q294" s="158"/>
      <c r="R294" s="158"/>
      <c r="S294" s="158"/>
      <c r="T294" s="158"/>
      <c r="U294" s="158"/>
    </row>
    <row r="295" spans="1:21" ht="11.25" customHeight="1">
      <c r="A295" s="136"/>
      <c r="D295" s="136"/>
      <c r="G295" s="136"/>
      <c r="I295" s="136"/>
      <c r="J295" s="136"/>
      <c r="M295" s="136"/>
      <c r="P295" s="158"/>
      <c r="Q295" s="158"/>
      <c r="R295" s="158"/>
      <c r="S295" s="158"/>
      <c r="T295" s="158"/>
      <c r="U295" s="158"/>
    </row>
    <row r="296" spans="1:21" ht="11.25" customHeight="1">
      <c r="A296" s="136"/>
      <c r="D296" s="136"/>
      <c r="G296" s="136"/>
      <c r="I296" s="136"/>
      <c r="J296" s="136"/>
      <c r="M296" s="136"/>
      <c r="P296" s="158"/>
      <c r="Q296" s="158"/>
      <c r="R296" s="158"/>
      <c r="S296" s="158"/>
      <c r="T296" s="158"/>
      <c r="U296" s="158"/>
    </row>
    <row r="297" spans="1:21" ht="11.25" customHeight="1">
      <c r="A297" s="136"/>
      <c r="D297" s="136"/>
      <c r="G297" s="136"/>
      <c r="I297" s="136"/>
      <c r="J297" s="136"/>
      <c r="M297" s="136"/>
      <c r="P297" s="158"/>
      <c r="Q297" s="158"/>
      <c r="R297" s="158"/>
      <c r="S297" s="158"/>
      <c r="T297" s="158"/>
      <c r="U297" s="158"/>
    </row>
    <row r="298" spans="1:21" ht="11.25" customHeight="1">
      <c r="A298" s="136"/>
      <c r="D298" s="136"/>
      <c r="G298" s="136"/>
      <c r="I298" s="136"/>
      <c r="J298" s="136"/>
      <c r="M298" s="136"/>
      <c r="P298" s="158"/>
      <c r="Q298" s="158"/>
      <c r="R298" s="158"/>
      <c r="S298" s="158"/>
      <c r="T298" s="158"/>
      <c r="U298" s="158"/>
    </row>
    <row r="299" spans="1:21" ht="11.25" customHeight="1">
      <c r="A299" s="136"/>
      <c r="D299" s="136"/>
      <c r="G299" s="136"/>
      <c r="I299" s="136"/>
      <c r="J299" s="136"/>
      <c r="M299" s="136"/>
      <c r="P299" s="158"/>
      <c r="Q299" s="158"/>
      <c r="R299" s="158"/>
      <c r="S299" s="158"/>
      <c r="T299" s="158"/>
      <c r="U299" s="158"/>
    </row>
    <row r="300" spans="1:21" ht="11.25" customHeight="1">
      <c r="A300" s="136"/>
      <c r="D300" s="136"/>
      <c r="G300" s="136"/>
      <c r="I300" s="136"/>
      <c r="J300" s="136"/>
      <c r="M300" s="136"/>
      <c r="P300" s="158"/>
      <c r="Q300" s="158"/>
      <c r="R300" s="158"/>
      <c r="S300" s="158"/>
      <c r="T300" s="158"/>
      <c r="U300" s="158"/>
    </row>
    <row r="301" spans="1:21" ht="11.25" customHeight="1">
      <c r="A301" s="136"/>
      <c r="D301" s="136"/>
      <c r="G301" s="136"/>
      <c r="I301" s="136"/>
      <c r="J301" s="136"/>
      <c r="M301" s="136"/>
      <c r="P301" s="158"/>
      <c r="Q301" s="158"/>
      <c r="R301" s="158"/>
      <c r="S301" s="158"/>
      <c r="T301" s="158"/>
      <c r="U301" s="158"/>
    </row>
    <row r="302" spans="1:21" ht="11.25" customHeight="1">
      <c r="A302" s="136"/>
      <c r="D302" s="136"/>
      <c r="G302" s="136"/>
      <c r="I302" s="136"/>
      <c r="J302" s="136"/>
      <c r="M302" s="136"/>
      <c r="P302" s="158"/>
      <c r="Q302" s="158"/>
      <c r="R302" s="158"/>
      <c r="S302" s="158"/>
      <c r="T302" s="158"/>
      <c r="U302" s="158"/>
    </row>
    <row r="303" spans="1:21" ht="11.25" customHeight="1">
      <c r="A303" s="136"/>
      <c r="D303" s="136"/>
      <c r="G303" s="136"/>
      <c r="I303" s="136"/>
      <c r="J303" s="136"/>
      <c r="M303" s="136"/>
      <c r="P303" s="158"/>
      <c r="Q303" s="158"/>
      <c r="R303" s="158"/>
      <c r="S303" s="158"/>
      <c r="T303" s="158"/>
      <c r="U303" s="158"/>
    </row>
    <row r="304" spans="1:21" ht="11.25" customHeight="1">
      <c r="A304" s="136"/>
      <c r="D304" s="136"/>
      <c r="G304" s="136"/>
      <c r="I304" s="136"/>
      <c r="J304" s="136"/>
      <c r="M304" s="136"/>
      <c r="P304" s="158"/>
      <c r="Q304" s="158"/>
      <c r="R304" s="158"/>
      <c r="S304" s="158"/>
      <c r="T304" s="158"/>
      <c r="U304" s="158"/>
    </row>
    <row r="305" spans="1:21" ht="11.25" customHeight="1">
      <c r="A305" s="136"/>
      <c r="D305" s="136"/>
      <c r="G305" s="136"/>
      <c r="I305" s="136"/>
      <c r="J305" s="136"/>
      <c r="M305" s="136"/>
      <c r="P305" s="158"/>
      <c r="Q305" s="158"/>
      <c r="R305" s="158"/>
      <c r="S305" s="158"/>
      <c r="T305" s="158"/>
      <c r="U305" s="158"/>
    </row>
  </sheetData>
  <mergeCells count="123">
    <mergeCell ref="H56:I56"/>
    <mergeCell ref="K56:L56"/>
    <mergeCell ref="N56:O56"/>
    <mergeCell ref="C57:E57"/>
    <mergeCell ref="B51:C51"/>
    <mergeCell ref="E51:F51"/>
    <mergeCell ref="B53:C53"/>
    <mergeCell ref="E53:F53"/>
    <mergeCell ref="G53:H54"/>
    <mergeCell ref="B54:C54"/>
    <mergeCell ref="E54:F54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</mergeCells>
  <pageMargins left="0.23622047244094491" right="0.23622047244094491" top="0.11811023622047245" bottom="0.11811023622047245" header="0" footer="0"/>
  <pageSetup paperSize="9"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5"/>
  <sheetViews>
    <sheetView view="pageBreakPreview" zoomScaleSheetLayoutView="100" workbookViewId="0">
      <selection sqref="A1:O1"/>
    </sheetView>
  </sheetViews>
  <sheetFormatPr defaultColWidth="7.140625" defaultRowHeight="11.25" customHeight="1"/>
  <cols>
    <col min="1" max="1" width="3.7109375" style="2" customWidth="1"/>
    <col min="2" max="3" width="12.7109375" style="35" customWidth="1"/>
    <col min="4" max="4" width="3.7109375" style="2" customWidth="1"/>
    <col min="5" max="6" width="12.7109375" style="35" customWidth="1"/>
    <col min="7" max="7" width="3.7109375" style="2" customWidth="1"/>
    <col min="8" max="8" width="12.7109375" style="35" customWidth="1"/>
    <col min="9" max="9" width="12.7109375" style="44" customWidth="1"/>
    <col min="10" max="10" width="3.7109375" style="3" customWidth="1"/>
    <col min="11" max="12" width="12.7109375" style="35" customWidth="1"/>
    <col min="13" max="13" width="3.7109375" style="2" customWidth="1"/>
    <col min="14" max="15" width="12.7109375" style="35" customWidth="1"/>
    <col min="16" max="16384" width="7.140625" style="35"/>
  </cols>
  <sheetData>
    <row r="1" spans="1:18" ht="15.95" customHeight="1">
      <c r="A1" s="218" t="s">
        <v>23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</row>
    <row r="2" spans="1:18" ht="15.95" customHeight="1">
      <c r="A2" s="218" t="s">
        <v>22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</row>
    <row r="3" spans="1:18" ht="15.95" customHeight="1">
      <c r="A3" s="218" t="s">
        <v>21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</row>
    <row r="4" spans="1:18" s="32" customFormat="1" ht="15.95" customHeight="1">
      <c r="A4" s="219" t="str">
        <f>[7]WSC!B1</f>
        <v>XIII открытый городской турнир по бадминтону "Кубок КемГУ"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</row>
    <row r="5" spans="1:18" s="32" customFormat="1" ht="15.95" customHeight="1">
      <c r="A5" s="220" t="s">
        <v>20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</row>
    <row r="6" spans="1:18" ht="15.95" customHeight="1">
      <c r="B6" s="47"/>
      <c r="C6" s="47"/>
      <c r="D6" s="11"/>
      <c r="E6" s="47"/>
      <c r="F6" s="9"/>
      <c r="G6" s="12"/>
      <c r="H6" s="9"/>
      <c r="I6" s="9"/>
      <c r="J6" s="12"/>
      <c r="K6" s="9"/>
      <c r="L6" s="9"/>
      <c r="M6" s="12"/>
      <c r="N6" s="9"/>
      <c r="O6" s="47"/>
    </row>
    <row r="7" spans="1:18" ht="15.95" customHeight="1">
      <c r="B7" s="7" t="s">
        <v>19</v>
      </c>
      <c r="C7" s="186" t="str">
        <f>[7]WSC!B2</f>
        <v>Кемерово</v>
      </c>
      <c r="D7" s="186"/>
      <c r="E7" s="186"/>
      <c r="H7" s="32" t="s">
        <v>18</v>
      </c>
      <c r="I7" s="32"/>
      <c r="J7" s="31"/>
      <c r="K7" s="214" t="str">
        <f>[7]WSC!B3</f>
        <v>17-19.01.2020</v>
      </c>
      <c r="L7" s="215"/>
      <c r="N7" s="7" t="s">
        <v>17</v>
      </c>
      <c r="O7" s="30" t="str">
        <f>[7]WSC!B5</f>
        <v>WSC</v>
      </c>
    </row>
    <row r="8" spans="1:18" ht="15.95" customHeight="1">
      <c r="E8" s="24"/>
      <c r="F8" s="29"/>
      <c r="G8" s="28"/>
      <c r="H8" s="24"/>
      <c r="I8" s="24"/>
      <c r="J8" s="27"/>
      <c r="K8" s="25"/>
      <c r="L8" s="25"/>
      <c r="M8" s="26"/>
      <c r="N8" s="25"/>
      <c r="O8" s="24"/>
    </row>
    <row r="9" spans="1:18" s="8" customFormat="1" ht="15.95" customHeight="1">
      <c r="A9" s="5">
        <v>1</v>
      </c>
      <c r="B9" s="201" t="str">
        <f>IF(VLOOKUP(A9,[7]WSC!$C$5:$D$20,2,FALSE)=0,"X",VLOOKUP(A9,[7]WSC!$C$5:$D$20,2,FALSE))</f>
        <v>Баканова Юлия</v>
      </c>
      <c r="C9" s="202"/>
      <c r="D9" s="15">
        <v>1</v>
      </c>
      <c r="E9" s="203" t="str">
        <f>B9</f>
        <v>Баканова Юлия</v>
      </c>
      <c r="F9" s="203"/>
      <c r="G9" s="6"/>
      <c r="H9" s="40"/>
      <c r="I9" s="40"/>
      <c r="J9" s="6"/>
      <c r="K9" s="20"/>
      <c r="L9" s="20"/>
      <c r="P9" s="20"/>
      <c r="Q9" s="20"/>
      <c r="R9" s="20"/>
    </row>
    <row r="10" spans="1:18" s="8" customFormat="1" ht="15.95" customHeight="1">
      <c r="A10" s="5">
        <v>16</v>
      </c>
      <c r="B10" s="204" t="str">
        <f>IF(VLOOKUP(A10,[7]WSC!$C$5:$D$20,2,FALSE)=0,"X",VLOOKUP(A10,[7]WSC!$C$5:$D$20,2,FALSE))</f>
        <v>X</v>
      </c>
      <c r="C10" s="205"/>
      <c r="D10" s="18"/>
      <c r="E10" s="206"/>
      <c r="F10" s="207"/>
      <c r="G10" s="15">
        <v>13</v>
      </c>
      <c r="H10" s="203" t="str">
        <f>E9</f>
        <v>Баканова Юлия</v>
      </c>
      <c r="I10" s="203"/>
      <c r="J10" s="6"/>
      <c r="K10" s="40"/>
      <c r="L10" s="40"/>
      <c r="Q10" s="20"/>
      <c r="R10" s="20"/>
    </row>
    <row r="11" spans="1:18" s="8" customFormat="1" ht="15.95" customHeight="1">
      <c r="A11" s="5">
        <v>9</v>
      </c>
      <c r="B11" s="201" t="str">
        <f>IF(VLOOKUP(A11,[7]WSC!$C$5:$D$20,2,FALSE)=0,"X",VLOOKUP(A11,[7]WSC!$C$5:$D$20,2,FALSE))</f>
        <v>Куранцева Алена</v>
      </c>
      <c r="C11" s="202"/>
      <c r="D11" s="15">
        <v>2</v>
      </c>
      <c r="E11" s="203" t="str">
        <f>B12</f>
        <v>Гайратова Жамила</v>
      </c>
      <c r="F11" s="203"/>
      <c r="G11" s="18"/>
      <c r="H11" s="206" t="s">
        <v>37</v>
      </c>
      <c r="I11" s="207"/>
      <c r="J11" s="6"/>
      <c r="K11" s="38"/>
      <c r="L11" s="20"/>
      <c r="P11" s="34"/>
      <c r="Q11" s="20"/>
      <c r="R11" s="20"/>
    </row>
    <row r="12" spans="1:18" s="8" customFormat="1" ht="15.95" customHeight="1">
      <c r="A12" s="5">
        <v>8</v>
      </c>
      <c r="B12" s="201" t="str">
        <f>IF(VLOOKUP(A12,[7]WSC!$C$5:$D$20,2,FALSE)=0,"X",VLOOKUP(A12,[7]WSC!$C$5:$D$20,2,FALSE))</f>
        <v>Гайратова Жамила</v>
      </c>
      <c r="C12" s="202"/>
      <c r="D12" s="18"/>
      <c r="E12" s="221" t="s">
        <v>265</v>
      </c>
      <c r="F12" s="206"/>
      <c r="G12" s="6"/>
      <c r="H12" s="20"/>
      <c r="I12" s="36"/>
      <c r="J12" s="15">
        <v>23</v>
      </c>
      <c r="K12" s="203" t="str">
        <f>H10</f>
        <v>Баканова Юлия</v>
      </c>
      <c r="L12" s="203"/>
      <c r="P12" s="20"/>
    </row>
    <row r="13" spans="1:18" s="8" customFormat="1" ht="15.95" customHeight="1">
      <c r="A13" s="5">
        <v>5</v>
      </c>
      <c r="B13" s="201" t="str">
        <f>IF(VLOOKUP(A13,[7]WSC!$C$5:$D$20,2,FALSE)=0,"X",VLOOKUP(A13,[7]WSC!$C$5:$D$20,2,FALSE))</f>
        <v>Солдатова Елизавета</v>
      </c>
      <c r="C13" s="202"/>
      <c r="D13" s="45">
        <v>3</v>
      </c>
      <c r="E13" s="203" t="str">
        <f>B13</f>
        <v>Солдатова Елизавета</v>
      </c>
      <c r="F13" s="203"/>
      <c r="G13" s="38"/>
      <c r="H13" s="20"/>
      <c r="I13" s="36"/>
      <c r="J13" s="14"/>
      <c r="K13" s="206" t="s">
        <v>266</v>
      </c>
      <c r="L13" s="207"/>
    </row>
    <row r="14" spans="1:18" s="8" customFormat="1" ht="15.95" customHeight="1">
      <c r="A14" s="5">
        <v>12</v>
      </c>
      <c r="B14" s="204" t="str">
        <f>IF(VLOOKUP(A14,[7]WSC!$C$5:$D$20,2,FALSE)=0,"X",VLOOKUP(A14,[7]WSC!$C$5:$D$20,2,FALSE))</f>
        <v>X</v>
      </c>
      <c r="C14" s="205"/>
      <c r="D14" s="18"/>
      <c r="E14" s="206"/>
      <c r="F14" s="207"/>
      <c r="G14" s="15">
        <v>14</v>
      </c>
      <c r="H14" s="203" t="str">
        <f>E15</f>
        <v>Ахмадова Назимахон</v>
      </c>
      <c r="I14" s="208"/>
      <c r="J14" s="6"/>
      <c r="K14" s="20"/>
      <c r="M14" s="14"/>
      <c r="N14" s="209" t="s">
        <v>16</v>
      </c>
      <c r="O14" s="209"/>
    </row>
    <row r="15" spans="1:18" s="8" customFormat="1" ht="15.95" customHeight="1">
      <c r="A15" s="5">
        <v>13</v>
      </c>
      <c r="B15" s="204" t="str">
        <f>IF(VLOOKUP(A15,[7]WSC!$C$5:$D$20,2,FALSE)=0,"X",VLOOKUP(A15,[7]WSC!$C$5:$D$20,2,FALSE))</f>
        <v>X</v>
      </c>
      <c r="C15" s="205"/>
      <c r="D15" s="15">
        <v>4</v>
      </c>
      <c r="E15" s="203" t="str">
        <f>B16</f>
        <v>Ахмадова Назимахон</v>
      </c>
      <c r="F15" s="208"/>
      <c r="G15" s="6"/>
      <c r="H15" s="206" t="s">
        <v>267</v>
      </c>
      <c r="I15" s="206"/>
      <c r="J15" s="6"/>
      <c r="K15" s="20"/>
      <c r="L15" s="20"/>
      <c r="M15" s="14"/>
      <c r="N15" s="209"/>
      <c r="O15" s="209"/>
      <c r="P15" s="20"/>
    </row>
    <row r="16" spans="1:18" s="8" customFormat="1" ht="15.95" customHeight="1">
      <c r="A16" s="5">
        <v>4</v>
      </c>
      <c r="B16" s="201" t="str">
        <f>IF(VLOOKUP(A16,[7]WSC!$C$5:$D$20,2,FALSE)=0,"X",VLOOKUP(A16,[7]WSC!$C$5:$D$20,2,FALSE))</f>
        <v>Ахмадова Назимахон</v>
      </c>
      <c r="C16" s="202"/>
      <c r="D16" s="18"/>
      <c r="E16" s="206"/>
      <c r="F16" s="206"/>
      <c r="G16" s="6"/>
      <c r="H16" s="20"/>
      <c r="I16" s="20"/>
      <c r="J16" s="6"/>
      <c r="K16" s="20"/>
      <c r="M16" s="15">
        <v>32</v>
      </c>
      <c r="N16" s="203" t="str">
        <f>K12</f>
        <v>Баканова Юлия</v>
      </c>
      <c r="O16" s="203"/>
    </row>
    <row r="17" spans="1:29" s="8" customFormat="1" ht="15.95" customHeight="1">
      <c r="A17" s="5">
        <v>3</v>
      </c>
      <c r="B17" s="201" t="str">
        <f>IF(VLOOKUP(A17,[7]WSC!$C$5:$D$20,2,FALSE)=0,"X",VLOOKUP(A17,[7]WSC!$C$5:$D$20,2,FALSE))</f>
        <v>Добрынина Ксения</v>
      </c>
      <c r="C17" s="202"/>
      <c r="D17" s="15">
        <v>5</v>
      </c>
      <c r="E17" s="203" t="str">
        <f>B17</f>
        <v>Добрынина Ксения</v>
      </c>
      <c r="F17" s="203"/>
      <c r="G17" s="6"/>
      <c r="H17" s="40"/>
      <c r="I17" s="40"/>
      <c r="J17" s="6"/>
      <c r="K17" s="20"/>
      <c r="L17" s="20"/>
      <c r="M17" s="14"/>
      <c r="N17" s="210" t="s">
        <v>249</v>
      </c>
      <c r="O17" s="210"/>
    </row>
    <row r="18" spans="1:29" s="8" customFormat="1" ht="15.95" customHeight="1">
      <c r="A18" s="5">
        <v>14</v>
      </c>
      <c r="B18" s="204" t="str">
        <f>IF(VLOOKUP(A18,[7]WSC!$C$5:$D$20,2,FALSE)=0,"X",VLOOKUP(A18,[7]WSC!$C$5:$D$20,2,FALSE))</f>
        <v>X</v>
      </c>
      <c r="C18" s="205"/>
      <c r="D18" s="18"/>
      <c r="E18" s="206"/>
      <c r="F18" s="207"/>
      <c r="G18" s="15">
        <v>15</v>
      </c>
      <c r="H18" s="203" t="str">
        <f>E17</f>
        <v>Добрынина Ксения</v>
      </c>
      <c r="I18" s="203"/>
      <c r="J18" s="6"/>
      <c r="K18" s="40"/>
      <c r="L18" s="40"/>
      <c r="M18" s="14"/>
      <c r="N18" s="20"/>
    </row>
    <row r="19" spans="1:29" s="8" customFormat="1" ht="15.95" customHeight="1">
      <c r="A19" s="5">
        <v>11</v>
      </c>
      <c r="B19" s="201" t="str">
        <f>IF(VLOOKUP(A19,[7]WSC!$C$5:$D$20,2,FALSE)=0,"X",VLOOKUP(A19,[7]WSC!$C$5:$D$20,2,FALSE))</f>
        <v>Тойченачева Светлана</v>
      </c>
      <c r="C19" s="202"/>
      <c r="D19" s="15">
        <v>6</v>
      </c>
      <c r="E19" s="203" t="str">
        <f>B20</f>
        <v>Хлыстун Ярослава</v>
      </c>
      <c r="F19" s="203"/>
      <c r="G19" s="18"/>
      <c r="H19" s="206" t="s">
        <v>229</v>
      </c>
      <c r="I19" s="207"/>
      <c r="J19" s="6"/>
      <c r="K19" s="38"/>
      <c r="L19" s="20"/>
      <c r="M19" s="14"/>
      <c r="N19" s="20"/>
    </row>
    <row r="20" spans="1:29" s="8" customFormat="1" ht="15.95" customHeight="1">
      <c r="A20" s="5">
        <v>6</v>
      </c>
      <c r="B20" s="201" t="str">
        <f>IF(VLOOKUP(A20,[7]WSC!$C$5:$D$20,2,FALSE)=0,"X",VLOOKUP(A20,[7]WSC!$C$5:$D$20,2,FALSE))</f>
        <v>Хлыстун Ярослава</v>
      </c>
      <c r="C20" s="202"/>
      <c r="D20" s="18"/>
      <c r="E20" s="221" t="s">
        <v>32</v>
      </c>
      <c r="F20" s="206"/>
      <c r="G20" s="6"/>
      <c r="H20" s="20"/>
      <c r="I20" s="36"/>
      <c r="J20" s="15">
        <v>24</v>
      </c>
      <c r="K20" s="203" t="str">
        <f>H22</f>
        <v>Минаева Анна</v>
      </c>
      <c r="L20" s="208"/>
      <c r="M20" s="14"/>
      <c r="N20" s="23"/>
    </row>
    <row r="21" spans="1:29" s="8" customFormat="1" ht="15.95" customHeight="1">
      <c r="A21" s="5">
        <v>7</v>
      </c>
      <c r="B21" s="201" t="str">
        <f>IF(VLOOKUP(A21,[7]WSC!$C$5:$D$20,2,FALSE)=0,"X",VLOOKUP(A21,[7]WSC!$C$5:$D$20,2,FALSE))</f>
        <v>Гридина Эльвира</v>
      </c>
      <c r="C21" s="202"/>
      <c r="D21" s="15">
        <v>7</v>
      </c>
      <c r="E21" s="203" t="str">
        <f>B22</f>
        <v>Крывда Светлана</v>
      </c>
      <c r="F21" s="203"/>
      <c r="G21" s="6"/>
      <c r="H21" s="20"/>
      <c r="I21" s="36"/>
      <c r="J21" s="14"/>
      <c r="K21" s="206" t="s">
        <v>31</v>
      </c>
      <c r="L21" s="206"/>
      <c r="M21" s="6"/>
      <c r="N21" s="22"/>
      <c r="T21" s="6"/>
      <c r="U21" s="5"/>
      <c r="V21" s="40"/>
      <c r="W21" s="40"/>
      <c r="X21" s="6"/>
      <c r="Y21" s="38"/>
      <c r="Z21" s="38"/>
      <c r="AA21" s="6"/>
      <c r="AB21" s="20"/>
      <c r="AC21" s="20"/>
    </row>
    <row r="22" spans="1:29" s="8" customFormat="1" ht="15.95" customHeight="1">
      <c r="A22" s="5">
        <v>10</v>
      </c>
      <c r="B22" s="201" t="str">
        <f>IF(VLOOKUP(A22,[7]WSC!$C$5:$D$20,2,FALSE)=0,"X",VLOOKUP(A22,[7]WSC!$C$5:$D$20,2,FALSE))</f>
        <v>Крывда Светлана</v>
      </c>
      <c r="C22" s="202"/>
      <c r="D22" s="18"/>
      <c r="E22" s="206" t="s">
        <v>268</v>
      </c>
      <c r="F22" s="207"/>
      <c r="G22" s="15">
        <v>16</v>
      </c>
      <c r="H22" s="203" t="str">
        <f>E23</f>
        <v>Минаева Анна</v>
      </c>
      <c r="I22" s="208"/>
      <c r="J22" s="6"/>
      <c r="K22" s="20"/>
      <c r="M22" s="5"/>
    </row>
    <row r="23" spans="1:29" s="8" customFormat="1" ht="15.95" customHeight="1">
      <c r="A23" s="5">
        <v>15</v>
      </c>
      <c r="B23" s="204" t="str">
        <f>IF(VLOOKUP(A23,[7]WSC!$C$5:$D$20,2,FALSE)=0,"X",VLOOKUP(A23,[7]WSC!$C$5:$D$20,2,FALSE))</f>
        <v>X</v>
      </c>
      <c r="C23" s="205"/>
      <c r="D23" s="15">
        <v>8</v>
      </c>
      <c r="E23" s="203" t="str">
        <f>B24</f>
        <v>Минаева Анна</v>
      </c>
      <c r="F23" s="208"/>
      <c r="G23" s="6"/>
      <c r="H23" s="206" t="s">
        <v>269</v>
      </c>
      <c r="I23" s="206"/>
      <c r="J23" s="6"/>
      <c r="K23" s="20"/>
      <c r="L23" s="20"/>
      <c r="M23" s="6"/>
    </row>
    <row r="24" spans="1:29" s="8" customFormat="1" ht="15.95" customHeight="1">
      <c r="A24" s="5">
        <v>2</v>
      </c>
      <c r="B24" s="201" t="str">
        <f>IF(VLOOKUP(A24,[7]WSC!$C$5:$D$20,2,FALSE)=0,"X",VLOOKUP(A24,[7]WSC!$C$5:$D$20,2,FALSE))</f>
        <v>Минаева Анна</v>
      </c>
      <c r="C24" s="202"/>
      <c r="D24" s="18"/>
      <c r="E24" s="206"/>
      <c r="F24" s="206"/>
      <c r="G24" s="6"/>
      <c r="H24" s="20"/>
      <c r="I24" s="20"/>
    </row>
    <row r="25" spans="1:29" s="8" customFormat="1" ht="15.95" customHeight="1">
      <c r="A25" s="5"/>
      <c r="B25" s="40"/>
      <c r="C25" s="40"/>
      <c r="D25" s="6"/>
      <c r="E25" s="38"/>
      <c r="F25" s="38"/>
      <c r="G25" s="6">
        <v>-23</v>
      </c>
      <c r="H25" s="201" t="str">
        <f>IF(K12=H10,H14,H10)</f>
        <v>Ахмадова Назимахон</v>
      </c>
      <c r="I25" s="202"/>
      <c r="J25" s="15">
        <v>31</v>
      </c>
      <c r="K25" s="203" t="str">
        <f>H26</f>
        <v>Добрынина Ксения</v>
      </c>
      <c r="L25" s="203"/>
      <c r="M25" s="211" t="s">
        <v>12</v>
      </c>
      <c r="N25" s="211"/>
    </row>
    <row r="26" spans="1:29" s="8" customFormat="1" ht="15.95" customHeight="1">
      <c r="A26" s="5"/>
      <c r="B26" s="40"/>
      <c r="C26" s="40"/>
      <c r="D26" s="6"/>
      <c r="E26" s="38"/>
      <c r="F26" s="38"/>
      <c r="G26" s="5">
        <v>-24</v>
      </c>
      <c r="H26" s="201" t="str">
        <f>IF(K20=H18,H22,H18)</f>
        <v>Добрынина Ксения</v>
      </c>
      <c r="I26" s="202"/>
      <c r="J26" s="18"/>
      <c r="K26" s="210" t="s">
        <v>191</v>
      </c>
      <c r="L26" s="210"/>
      <c r="M26" s="211"/>
      <c r="N26" s="211"/>
    </row>
    <row r="27" spans="1:29" s="8" customFormat="1" ht="15.95" customHeight="1">
      <c r="A27" s="5"/>
      <c r="B27" s="40"/>
      <c r="C27" s="40"/>
      <c r="D27" s="6"/>
      <c r="E27" s="38"/>
      <c r="F27" s="38"/>
      <c r="G27" s="6"/>
      <c r="H27" s="20"/>
      <c r="I27" s="20"/>
      <c r="J27" s="5"/>
      <c r="K27" s="40"/>
      <c r="L27" s="40"/>
      <c r="M27" s="6"/>
      <c r="N27" s="37"/>
      <c r="O27" s="37"/>
    </row>
    <row r="28" spans="1:29" s="8" customFormat="1" ht="15.95" customHeight="1">
      <c r="A28" s="5">
        <v>-13</v>
      </c>
      <c r="B28" s="201" t="str">
        <f>IF(H10=E9,E11,E9)</f>
        <v>Гайратова Жамила</v>
      </c>
      <c r="C28" s="202"/>
      <c r="D28" s="15">
        <v>21</v>
      </c>
      <c r="E28" s="212" t="str">
        <f>B28</f>
        <v>Гайратова Жамила</v>
      </c>
      <c r="F28" s="212"/>
      <c r="G28" s="6"/>
      <c r="H28" s="20"/>
      <c r="I28" s="20"/>
      <c r="J28" s="20"/>
      <c r="K28" s="40"/>
      <c r="L28" s="40"/>
      <c r="M28" s="6"/>
      <c r="N28" s="37"/>
      <c r="O28" s="37"/>
    </row>
    <row r="29" spans="1:29" s="8" customFormat="1" ht="15.95" customHeight="1">
      <c r="A29" s="5">
        <v>-14</v>
      </c>
      <c r="B29" s="201" t="str">
        <f>IF(H14=E13,E15,E13)</f>
        <v>Солдатова Елизавета</v>
      </c>
      <c r="C29" s="202"/>
      <c r="D29" s="18"/>
      <c r="E29" s="206" t="s">
        <v>4</v>
      </c>
      <c r="F29" s="207"/>
      <c r="G29" s="15">
        <v>30</v>
      </c>
      <c r="H29" s="203" t="str">
        <f>E28</f>
        <v>Гайратова Жамила</v>
      </c>
      <c r="I29" s="203"/>
      <c r="J29" s="209" t="s">
        <v>10</v>
      </c>
      <c r="K29" s="209"/>
      <c r="L29" s="40"/>
      <c r="M29" s="6"/>
      <c r="N29" s="37"/>
      <c r="O29" s="37"/>
    </row>
    <row r="30" spans="1:29" s="8" customFormat="1" ht="15.95" customHeight="1">
      <c r="A30" s="5">
        <v>-15</v>
      </c>
      <c r="B30" s="201" t="str">
        <f>IF(H18=E17,E19,E17)</f>
        <v>Хлыстун Ярослава</v>
      </c>
      <c r="C30" s="202"/>
      <c r="D30" s="15">
        <v>22</v>
      </c>
      <c r="E30" s="208" t="str">
        <f>B30</f>
        <v>Хлыстун Ярослава</v>
      </c>
      <c r="F30" s="213"/>
      <c r="G30" s="14"/>
      <c r="H30" s="206" t="s">
        <v>270</v>
      </c>
      <c r="I30" s="206"/>
      <c r="J30" s="209"/>
      <c r="K30" s="209"/>
      <c r="L30" s="40"/>
      <c r="M30" s="6"/>
      <c r="N30" s="37"/>
      <c r="O30" s="37"/>
    </row>
    <row r="31" spans="1:29" s="8" customFormat="1" ht="15.95" customHeight="1">
      <c r="A31" s="5">
        <v>-16</v>
      </c>
      <c r="B31" s="201" t="str">
        <f>IF(H22=E21,E23,E21)</f>
        <v>Крывда Светлана</v>
      </c>
      <c r="C31" s="202"/>
      <c r="D31" s="18"/>
      <c r="E31" s="206" t="s">
        <v>37</v>
      </c>
      <c r="F31" s="206"/>
      <c r="G31" s="6"/>
      <c r="H31" s="40"/>
      <c r="I31" s="40"/>
      <c r="J31" s="20"/>
      <c r="K31" s="40"/>
      <c r="L31" s="40"/>
      <c r="M31" s="6"/>
      <c r="N31" s="37"/>
      <c r="O31" s="37"/>
    </row>
    <row r="32" spans="1:29" s="8" customFormat="1" ht="15.95" customHeight="1">
      <c r="B32" s="33"/>
      <c r="C32" s="33"/>
      <c r="E32" s="39"/>
      <c r="F32" s="39"/>
      <c r="K32" s="40"/>
      <c r="L32" s="40"/>
      <c r="M32" s="6"/>
      <c r="N32" s="37"/>
      <c r="O32" s="37"/>
    </row>
    <row r="33" spans="1:32" s="8" customFormat="1" ht="15.95" customHeight="1">
      <c r="A33" s="6">
        <v>-21</v>
      </c>
      <c r="B33" s="201" t="str">
        <f>IF(E28=B28,B29,B28)</f>
        <v>Солдатова Елизавета</v>
      </c>
      <c r="C33" s="202"/>
      <c r="D33" s="21">
        <v>29</v>
      </c>
      <c r="E33" s="203" t="str">
        <f>B34</f>
        <v>Крывда Светлана</v>
      </c>
      <c r="F33" s="203"/>
      <c r="G33" s="211" t="s">
        <v>9</v>
      </c>
      <c r="H33" s="211"/>
      <c r="K33" s="40"/>
      <c r="L33" s="40"/>
      <c r="M33" s="6"/>
      <c r="N33" s="37"/>
      <c r="O33" s="37"/>
    </row>
    <row r="34" spans="1:32" s="8" customFormat="1" ht="15.95" customHeight="1">
      <c r="A34" s="6">
        <v>-22</v>
      </c>
      <c r="B34" s="201" t="str">
        <f>IF(E30=B30,B31,B30)</f>
        <v>Крывда Светлана</v>
      </c>
      <c r="C34" s="202"/>
      <c r="D34" s="18"/>
      <c r="E34" s="206" t="s">
        <v>4</v>
      </c>
      <c r="F34" s="206"/>
      <c r="G34" s="211"/>
      <c r="H34" s="211"/>
      <c r="K34" s="40"/>
      <c r="L34" s="40"/>
      <c r="M34" s="6"/>
      <c r="N34" s="37"/>
      <c r="O34" s="37"/>
    </row>
    <row r="35" spans="1:32" s="8" customFormat="1" ht="15.95" customHeight="1">
      <c r="A35" s="5"/>
      <c r="B35" s="40"/>
      <c r="C35" s="40"/>
      <c r="D35" s="6"/>
      <c r="E35" s="38"/>
      <c r="F35" s="38"/>
      <c r="G35" s="6"/>
      <c r="H35" s="20"/>
      <c r="I35" s="20"/>
      <c r="J35" s="5"/>
      <c r="K35" s="40"/>
      <c r="L35" s="40"/>
      <c r="M35" s="6"/>
      <c r="N35" s="37"/>
      <c r="O35" s="37"/>
    </row>
    <row r="36" spans="1:32" s="8" customFormat="1" ht="15.95" customHeight="1">
      <c r="A36" s="5">
        <v>-1</v>
      </c>
      <c r="B36" s="204" t="str">
        <f>IF(E9=B9,B10,B9)</f>
        <v>X</v>
      </c>
      <c r="C36" s="205"/>
      <c r="D36" s="6">
        <v>9</v>
      </c>
      <c r="E36" s="203" t="str">
        <f>B37</f>
        <v>Куранцева Алена</v>
      </c>
      <c r="F36" s="203"/>
      <c r="G36" s="5"/>
      <c r="J36" s="5"/>
      <c r="M36" s="5"/>
    </row>
    <row r="37" spans="1:32" s="8" customFormat="1" ht="15.95" customHeight="1">
      <c r="A37" s="5">
        <v>-2</v>
      </c>
      <c r="B37" s="201" t="str">
        <f>IF(E11=B11,B12,B11)</f>
        <v>Куранцева Алена</v>
      </c>
      <c r="C37" s="202"/>
      <c r="D37" s="18"/>
      <c r="E37" s="206"/>
      <c r="F37" s="207"/>
      <c r="G37" s="15">
        <v>19</v>
      </c>
      <c r="H37" s="203" t="str">
        <f>E36</f>
        <v>Куранцева Алена</v>
      </c>
      <c r="I37" s="203"/>
      <c r="J37" s="6"/>
      <c r="K37" s="40"/>
      <c r="L37" s="40"/>
      <c r="M37" s="6"/>
      <c r="N37" s="20"/>
    </row>
    <row r="38" spans="1:32" s="8" customFormat="1" ht="15.95" customHeight="1">
      <c r="A38" s="5">
        <v>-3</v>
      </c>
      <c r="B38" s="204" t="str">
        <f>IF(E13=B13,B14,B13)</f>
        <v>X</v>
      </c>
      <c r="C38" s="205"/>
      <c r="D38" s="15">
        <v>10</v>
      </c>
      <c r="E38" s="208" t="str">
        <f>B39</f>
        <v>X</v>
      </c>
      <c r="F38" s="213"/>
      <c r="G38" s="46"/>
      <c r="H38" s="206"/>
      <c r="I38" s="207"/>
      <c r="J38" s="6"/>
      <c r="K38" s="38"/>
      <c r="L38" s="20"/>
      <c r="M38" s="6"/>
      <c r="N38" s="20"/>
    </row>
    <row r="39" spans="1:32" s="8" customFormat="1" ht="15.95" customHeight="1">
      <c r="A39" s="5">
        <v>-4</v>
      </c>
      <c r="B39" s="204" t="str">
        <f>IF(E15=B15,B16,B15)</f>
        <v>X</v>
      </c>
      <c r="C39" s="205"/>
      <c r="D39" s="18"/>
      <c r="E39" s="206"/>
      <c r="F39" s="206"/>
      <c r="G39" s="6"/>
      <c r="H39" s="20"/>
      <c r="I39" s="36"/>
      <c r="J39" s="15">
        <v>28</v>
      </c>
      <c r="K39" s="203" t="str">
        <f>H37</f>
        <v>Куранцева Алена</v>
      </c>
      <c r="L39" s="203"/>
      <c r="M39" s="209" t="s">
        <v>6</v>
      </c>
      <c r="N39" s="209"/>
      <c r="P39" s="20"/>
    </row>
    <row r="40" spans="1:32" s="8" customFormat="1" ht="15.95" customHeight="1">
      <c r="A40" s="5">
        <v>-5</v>
      </c>
      <c r="B40" s="204" t="str">
        <f>IF(E17=B17,B18,B17)</f>
        <v>X</v>
      </c>
      <c r="C40" s="205"/>
      <c r="D40" s="15">
        <v>11</v>
      </c>
      <c r="E40" s="203" t="str">
        <f>B41</f>
        <v>Тойченачева Светлана</v>
      </c>
      <c r="F40" s="203"/>
      <c r="G40" s="6"/>
      <c r="H40" s="20"/>
      <c r="I40" s="36"/>
      <c r="J40" s="14"/>
      <c r="K40" s="206" t="s">
        <v>271</v>
      </c>
      <c r="L40" s="206"/>
      <c r="M40" s="209"/>
      <c r="N40" s="209"/>
    </row>
    <row r="41" spans="1:32" s="8" customFormat="1" ht="15.95" customHeight="1">
      <c r="A41" s="5">
        <v>-6</v>
      </c>
      <c r="B41" s="201" t="str">
        <f>IF(E19=B19,B20,B19)</f>
        <v>Тойченачева Светлана</v>
      </c>
      <c r="C41" s="202"/>
      <c r="D41" s="18"/>
      <c r="E41" s="206"/>
      <c r="F41" s="206"/>
      <c r="G41" s="15">
        <v>20</v>
      </c>
      <c r="H41" s="203" t="str">
        <f>E42</f>
        <v>Гридина Эльвира</v>
      </c>
      <c r="I41" s="208"/>
      <c r="J41" s="6"/>
      <c r="K41" s="20"/>
      <c r="M41" s="5"/>
    </row>
    <row r="42" spans="1:32" s="8" customFormat="1" ht="15.95" customHeight="1">
      <c r="A42" s="5">
        <v>-7</v>
      </c>
      <c r="B42" s="201" t="str">
        <f>IF(E21=B21,B22,B21)</f>
        <v>Гридина Эльвира</v>
      </c>
      <c r="C42" s="202"/>
      <c r="D42" s="15">
        <v>12</v>
      </c>
      <c r="E42" s="208" t="str">
        <f>B42</f>
        <v>Гридина Эльвира</v>
      </c>
      <c r="F42" s="213"/>
      <c r="G42" s="6"/>
      <c r="H42" s="206" t="s">
        <v>34</v>
      </c>
      <c r="I42" s="206"/>
      <c r="J42" s="6"/>
      <c r="K42" s="20"/>
      <c r="L42" s="20"/>
      <c r="M42" s="6"/>
      <c r="N42" s="20"/>
      <c r="AB42" s="20"/>
      <c r="AC42" s="6"/>
      <c r="AD42" s="20"/>
      <c r="AE42" s="19"/>
      <c r="AF42" s="19"/>
    </row>
    <row r="43" spans="1:32" s="8" customFormat="1" ht="15.95" customHeight="1">
      <c r="A43" s="5">
        <v>-8</v>
      </c>
      <c r="B43" s="204" t="str">
        <f>IF(E23=B23,B24,B23)</f>
        <v>X</v>
      </c>
      <c r="C43" s="205"/>
      <c r="D43" s="46"/>
      <c r="E43" s="206"/>
      <c r="F43" s="206"/>
      <c r="G43" s="6"/>
      <c r="H43" s="20"/>
      <c r="I43" s="20"/>
      <c r="AC43" s="5"/>
    </row>
    <row r="44" spans="1:32" s="8" customFormat="1" ht="15.95" customHeight="1">
      <c r="B44" s="33"/>
      <c r="C44" s="33"/>
      <c r="E44" s="39"/>
      <c r="F44" s="39"/>
      <c r="AC44" s="5"/>
    </row>
    <row r="45" spans="1:32" s="8" customFormat="1" ht="15.95" customHeight="1">
      <c r="A45" s="6">
        <v>-19</v>
      </c>
      <c r="B45" s="204" t="str">
        <f>IF(H37=E36,E38,E36)</f>
        <v>X</v>
      </c>
      <c r="C45" s="205"/>
      <c r="D45" s="14">
        <v>27</v>
      </c>
      <c r="E45" s="203" t="str">
        <f>B46</f>
        <v>Тойченачева Светлана</v>
      </c>
      <c r="F45" s="203"/>
      <c r="G45" s="211" t="s">
        <v>5</v>
      </c>
      <c r="H45" s="211"/>
      <c r="O45" s="37"/>
      <c r="AC45" s="5"/>
    </row>
    <row r="46" spans="1:32" s="8" customFormat="1" ht="15.95" customHeight="1">
      <c r="A46" s="6">
        <v>-20</v>
      </c>
      <c r="B46" s="201" t="str">
        <f>IF(H41=E40,E42,E40)</f>
        <v>Тойченачева Светлана</v>
      </c>
      <c r="C46" s="202"/>
      <c r="D46" s="18"/>
      <c r="E46" s="210"/>
      <c r="F46" s="210"/>
      <c r="G46" s="211"/>
      <c r="H46" s="211"/>
      <c r="AC46" s="5"/>
    </row>
    <row r="47" spans="1:32" s="8" customFormat="1" ht="15.95" customHeight="1">
      <c r="A47" s="5"/>
      <c r="B47" s="40"/>
      <c r="C47" s="40"/>
      <c r="D47" s="6"/>
      <c r="E47" s="38"/>
      <c r="F47" s="38"/>
      <c r="G47" s="6"/>
      <c r="H47" s="40"/>
      <c r="I47" s="40"/>
      <c r="J47" s="6"/>
      <c r="K47" s="37"/>
      <c r="L47" s="37"/>
      <c r="M47" s="16"/>
      <c r="AC47" s="5"/>
    </row>
    <row r="48" spans="1:32" s="13" customFormat="1" ht="15.95" customHeight="1">
      <c r="A48" s="5">
        <v>-9</v>
      </c>
      <c r="B48" s="204" t="str">
        <f>IF(E36=B36,B37,B36)</f>
        <v>X</v>
      </c>
      <c r="C48" s="205"/>
      <c r="D48" s="21">
        <v>17</v>
      </c>
      <c r="E48" s="203" t="str">
        <f>B49</f>
        <v>X</v>
      </c>
      <c r="F48" s="203"/>
      <c r="G48" s="6"/>
      <c r="H48" s="40"/>
      <c r="I48" s="40"/>
      <c r="J48" s="6"/>
    </row>
    <row r="49" spans="1:15" s="13" customFormat="1" ht="15.95" customHeight="1">
      <c r="A49" s="5">
        <v>-10</v>
      </c>
      <c r="B49" s="204" t="str">
        <f>IF(E38=B38,B39,B38)</f>
        <v>X</v>
      </c>
      <c r="C49" s="205"/>
      <c r="D49" s="46"/>
      <c r="E49" s="206"/>
      <c r="F49" s="206"/>
      <c r="G49" s="15">
        <v>26</v>
      </c>
      <c r="H49" s="203" t="str">
        <f>E48</f>
        <v>X</v>
      </c>
      <c r="I49" s="203"/>
      <c r="J49" s="209" t="s">
        <v>3</v>
      </c>
      <c r="K49" s="209"/>
    </row>
    <row r="50" spans="1:15" s="13" customFormat="1" ht="15.95" customHeight="1">
      <c r="A50" s="5">
        <v>-11</v>
      </c>
      <c r="B50" s="204" t="str">
        <f>IF(E40=B40,B41,B40)</f>
        <v>X</v>
      </c>
      <c r="C50" s="205"/>
      <c r="D50" s="21">
        <v>18</v>
      </c>
      <c r="E50" s="203" t="str">
        <f>B50</f>
        <v>X</v>
      </c>
      <c r="F50" s="208"/>
      <c r="G50" s="6"/>
      <c r="H50" s="206"/>
      <c r="I50" s="206"/>
      <c r="J50" s="209"/>
      <c r="K50" s="209"/>
    </row>
    <row r="51" spans="1:15" s="13" customFormat="1" ht="15.95" customHeight="1">
      <c r="A51" s="5">
        <v>-12</v>
      </c>
      <c r="B51" s="204" t="str">
        <f>IF(E42=B42,B43,B42)</f>
        <v>X</v>
      </c>
      <c r="C51" s="205"/>
      <c r="D51" s="46"/>
      <c r="E51" s="206"/>
      <c r="F51" s="206"/>
      <c r="G51" s="6"/>
      <c r="H51" s="20"/>
      <c r="I51" s="20"/>
      <c r="J51" s="20"/>
    </row>
    <row r="52" spans="1:15" s="13" customFormat="1" ht="15.95" customHeight="1">
      <c r="A52" s="8"/>
      <c r="B52" s="33"/>
      <c r="C52" s="33"/>
      <c r="D52" s="8"/>
      <c r="E52" s="39"/>
      <c r="F52" s="39"/>
      <c r="G52" s="8"/>
      <c r="H52" s="8"/>
      <c r="I52" s="8"/>
      <c r="J52" s="8"/>
    </row>
    <row r="53" spans="1:15" s="13" customFormat="1" ht="15.95" customHeight="1">
      <c r="A53" s="6">
        <v>-17</v>
      </c>
      <c r="B53" s="204" t="str">
        <f>IF(E48=B48,B49,B48)</f>
        <v>X</v>
      </c>
      <c r="C53" s="205"/>
      <c r="D53" s="14">
        <v>25</v>
      </c>
      <c r="E53" s="203" t="str">
        <f>B54</f>
        <v>X</v>
      </c>
      <c r="F53" s="203"/>
      <c r="G53" s="211" t="s">
        <v>2</v>
      </c>
      <c r="H53" s="211"/>
      <c r="I53" s="8"/>
      <c r="J53" s="8"/>
    </row>
    <row r="54" spans="1:15" s="13" customFormat="1" ht="15.95" customHeight="1">
      <c r="A54" s="6">
        <v>-18</v>
      </c>
      <c r="B54" s="204" t="str">
        <f>IF(E50=B50,B51,B50)</f>
        <v>X</v>
      </c>
      <c r="C54" s="205"/>
      <c r="D54" s="46"/>
      <c r="E54" s="206"/>
      <c r="F54" s="206"/>
      <c r="G54" s="211"/>
      <c r="H54" s="211"/>
      <c r="I54" s="8"/>
      <c r="J54" s="8"/>
    </row>
    <row r="55" spans="1:15" s="13" customFormat="1" ht="15.95" customHeight="1"/>
    <row r="56" spans="1:15" s="8" customFormat="1" ht="15.95" customHeight="1">
      <c r="A56" s="11"/>
      <c r="H56" s="216"/>
      <c r="I56" s="216"/>
      <c r="J56" s="6"/>
      <c r="K56" s="212"/>
      <c r="L56" s="212"/>
      <c r="M56" s="12"/>
      <c r="N56" s="216"/>
      <c r="O56" s="216"/>
    </row>
    <row r="57" spans="1:15" s="8" customFormat="1" ht="15.95" customHeight="1">
      <c r="A57" s="11"/>
      <c r="B57" s="10"/>
      <c r="C57" s="217" t="s">
        <v>1</v>
      </c>
      <c r="D57" s="217"/>
      <c r="E57" s="217"/>
      <c r="G57" s="41"/>
      <c r="H57" s="41"/>
      <c r="I57" s="42"/>
      <c r="J57" s="43" t="str">
        <f>[7]WSC!D21</f>
        <v>М.В. Баканов</v>
      </c>
      <c r="K57" s="9"/>
      <c r="L57" s="9"/>
      <c r="M57" s="3"/>
    </row>
    <row r="58" spans="1:15" s="8" customFormat="1" ht="15.95" customHeight="1">
      <c r="A58" s="5"/>
      <c r="C58" s="42"/>
      <c r="D58" s="42"/>
      <c r="G58" s="42"/>
      <c r="H58" s="42"/>
      <c r="I58" s="42"/>
      <c r="J58" s="42"/>
      <c r="M58" s="5"/>
    </row>
    <row r="59" spans="1:15" s="8" customFormat="1" ht="15.95" customHeight="1">
      <c r="A59" s="5"/>
      <c r="C59" s="43" t="s">
        <v>0</v>
      </c>
      <c r="D59" s="42"/>
      <c r="G59" s="41"/>
      <c r="H59" s="41"/>
      <c r="I59" s="42"/>
      <c r="J59" s="43" t="str">
        <f>[7]WSC!D22</f>
        <v>Т.О. Левкова</v>
      </c>
      <c r="M59" s="5"/>
    </row>
    <row r="60" spans="1:15" s="8" customFormat="1" ht="15.95" customHeight="1">
      <c r="A60" s="5"/>
      <c r="D60" s="5"/>
      <c r="G60" s="5"/>
      <c r="I60" s="20"/>
      <c r="J60" s="6"/>
      <c r="M60" s="5"/>
    </row>
    <row r="61" spans="1:15" s="8" customFormat="1" ht="11.25" customHeight="1">
      <c r="A61" s="5"/>
      <c r="D61" s="5"/>
      <c r="G61" s="5"/>
      <c r="I61" s="20"/>
      <c r="J61" s="6"/>
      <c r="M61" s="5"/>
    </row>
    <row r="62" spans="1:15" s="8" customFormat="1" ht="11.25" customHeight="1">
      <c r="A62" s="5"/>
      <c r="M62" s="5"/>
    </row>
    <row r="63" spans="1:15" s="8" customFormat="1" ht="11.25" customHeight="1">
      <c r="A63" s="5"/>
      <c r="M63" s="5"/>
    </row>
    <row r="64" spans="1:15" s="8" customFormat="1" ht="11.25" customHeight="1">
      <c r="A64" s="5"/>
      <c r="M64" s="5"/>
    </row>
    <row r="65" spans="1:21" s="8" customFormat="1" ht="11.25" customHeight="1">
      <c r="A65" s="5"/>
      <c r="D65" s="5"/>
      <c r="G65" s="5"/>
      <c r="I65" s="20"/>
      <c r="J65" s="6"/>
      <c r="M65" s="5"/>
    </row>
    <row r="66" spans="1:21" s="8" customFormat="1" ht="11.25" customHeight="1">
      <c r="A66" s="5"/>
      <c r="D66" s="5"/>
      <c r="G66" s="5"/>
      <c r="I66" s="20"/>
      <c r="J66" s="6"/>
      <c r="M66" s="5"/>
    </row>
    <row r="67" spans="1:21" s="8" customFormat="1" ht="11.25" customHeight="1">
      <c r="A67" s="5"/>
      <c r="D67" s="5"/>
      <c r="G67" s="5"/>
      <c r="I67" s="20"/>
      <c r="J67" s="6"/>
      <c r="M67" s="5"/>
    </row>
    <row r="68" spans="1:21" s="8" customFormat="1" ht="11.25" customHeight="1">
      <c r="A68" s="5"/>
      <c r="D68" s="5"/>
      <c r="G68" s="5"/>
      <c r="I68" s="20"/>
      <c r="J68" s="6"/>
      <c r="M68" s="5"/>
    </row>
    <row r="69" spans="1:21" s="8" customFormat="1" ht="11.25" customHeight="1">
      <c r="A69" s="5"/>
      <c r="D69" s="5"/>
      <c r="G69" s="5"/>
      <c r="I69" s="20"/>
      <c r="J69" s="6"/>
      <c r="M69" s="5"/>
    </row>
    <row r="70" spans="1:21" s="8" customFormat="1" ht="11.25" customHeight="1">
      <c r="A70" s="5"/>
      <c r="D70" s="5"/>
      <c r="G70" s="5"/>
      <c r="I70" s="20"/>
      <c r="J70" s="6"/>
      <c r="M70" s="5"/>
      <c r="P70" s="7"/>
      <c r="Q70" s="7"/>
      <c r="R70" s="7"/>
      <c r="S70" s="7"/>
      <c r="T70" s="7"/>
      <c r="U70" s="7"/>
    </row>
    <row r="71" spans="1:21" s="8" customFormat="1" ht="11.25" customHeight="1">
      <c r="A71" s="5"/>
      <c r="D71" s="5"/>
      <c r="G71" s="5"/>
      <c r="I71" s="20"/>
      <c r="J71" s="6"/>
      <c r="M71" s="5"/>
      <c r="P71" s="7"/>
      <c r="Q71" s="7"/>
      <c r="R71" s="7"/>
      <c r="S71" s="7"/>
      <c r="T71" s="7"/>
      <c r="U71" s="7"/>
    </row>
    <row r="72" spans="1:21" s="8" customFormat="1" ht="11.25" customHeight="1">
      <c r="A72" s="5"/>
      <c r="D72" s="5"/>
      <c r="G72" s="5"/>
      <c r="I72" s="20"/>
      <c r="J72" s="6"/>
      <c r="M72" s="5"/>
      <c r="P72" s="7"/>
      <c r="Q72" s="7"/>
      <c r="R72" s="7"/>
      <c r="S72" s="7"/>
      <c r="T72" s="7"/>
      <c r="U72" s="7"/>
    </row>
    <row r="73" spans="1:21" s="8" customFormat="1" ht="11.25" customHeight="1">
      <c r="A73" s="5"/>
      <c r="D73" s="5"/>
      <c r="G73" s="5"/>
      <c r="I73" s="20"/>
      <c r="J73" s="6"/>
      <c r="M73" s="5"/>
    </row>
    <row r="74" spans="1:21" s="8" customFormat="1" ht="11.25" customHeight="1">
      <c r="A74" s="5"/>
      <c r="D74" s="5"/>
      <c r="G74" s="5"/>
      <c r="I74" s="20"/>
      <c r="J74" s="6"/>
      <c r="M74" s="5"/>
    </row>
    <row r="75" spans="1:21" s="8" customFormat="1" ht="11.25" customHeight="1">
      <c r="A75" s="5"/>
      <c r="D75" s="5"/>
      <c r="G75" s="5"/>
      <c r="I75" s="20"/>
      <c r="J75" s="6"/>
      <c r="M75" s="5"/>
    </row>
    <row r="76" spans="1:21" s="8" customFormat="1" ht="11.25" customHeight="1">
      <c r="A76" s="5"/>
      <c r="D76" s="5"/>
      <c r="G76" s="5"/>
      <c r="I76" s="20"/>
      <c r="J76" s="6"/>
      <c r="M76" s="5"/>
    </row>
    <row r="77" spans="1:21" s="8" customFormat="1" ht="11.25" customHeight="1">
      <c r="A77" s="5"/>
      <c r="D77" s="5"/>
      <c r="G77" s="5"/>
      <c r="I77" s="20"/>
      <c r="J77" s="6"/>
      <c r="M77" s="5"/>
    </row>
    <row r="78" spans="1:21" s="8" customFormat="1" ht="11.25" customHeight="1">
      <c r="A78" s="5"/>
      <c r="D78" s="5"/>
      <c r="G78" s="5"/>
      <c r="I78" s="20"/>
      <c r="J78" s="6"/>
      <c r="M78" s="5"/>
    </row>
    <row r="79" spans="1:21" s="8" customFormat="1" ht="11.25" customHeight="1">
      <c r="A79" s="5"/>
      <c r="D79" s="5"/>
      <c r="G79" s="5"/>
      <c r="I79" s="20"/>
      <c r="J79" s="6"/>
      <c r="M79" s="5"/>
    </row>
    <row r="80" spans="1:21" s="8" customFormat="1" ht="11.25" customHeight="1">
      <c r="A80" s="5"/>
      <c r="D80" s="5"/>
      <c r="G80" s="5"/>
      <c r="I80" s="20"/>
      <c r="J80" s="6"/>
      <c r="M80" s="5"/>
    </row>
    <row r="81" spans="1:13" s="8" customFormat="1" ht="11.25" customHeight="1">
      <c r="A81" s="5"/>
      <c r="D81" s="5"/>
      <c r="G81" s="5"/>
      <c r="I81" s="20"/>
      <c r="J81" s="6"/>
      <c r="M81" s="5"/>
    </row>
    <row r="82" spans="1:13" s="8" customFormat="1" ht="11.25" customHeight="1">
      <c r="A82" s="5"/>
      <c r="D82" s="5"/>
      <c r="G82" s="5"/>
      <c r="I82" s="20"/>
      <c r="J82" s="6"/>
      <c r="M82" s="5"/>
    </row>
    <row r="83" spans="1:13" s="8" customFormat="1" ht="11.25" customHeight="1">
      <c r="A83" s="5"/>
      <c r="D83" s="5"/>
      <c r="G83" s="5"/>
      <c r="I83" s="20"/>
      <c r="J83" s="6"/>
      <c r="M83" s="5"/>
    </row>
    <row r="84" spans="1:13" s="8" customFormat="1" ht="11.25" customHeight="1">
      <c r="A84" s="5"/>
      <c r="D84" s="5"/>
      <c r="G84" s="5"/>
      <c r="I84" s="20"/>
      <c r="J84" s="6"/>
      <c r="M84" s="5"/>
    </row>
    <row r="85" spans="1:13" s="8" customFormat="1" ht="11.25" customHeight="1">
      <c r="A85" s="5"/>
      <c r="D85" s="5"/>
      <c r="G85" s="5"/>
      <c r="I85" s="20"/>
      <c r="J85" s="6"/>
      <c r="M85" s="5"/>
    </row>
    <row r="86" spans="1:13" s="8" customFormat="1" ht="11.25" customHeight="1">
      <c r="A86" s="5"/>
      <c r="D86" s="5"/>
      <c r="G86" s="5"/>
      <c r="I86" s="20"/>
      <c r="J86" s="6"/>
      <c r="M86" s="5"/>
    </row>
    <row r="87" spans="1:13" s="8" customFormat="1" ht="11.25" customHeight="1">
      <c r="A87" s="5"/>
      <c r="D87" s="5"/>
      <c r="G87" s="5"/>
      <c r="I87" s="20"/>
      <c r="J87" s="6"/>
      <c r="M87" s="5"/>
    </row>
    <row r="88" spans="1:13" s="8" customFormat="1" ht="11.25" customHeight="1">
      <c r="A88" s="5"/>
      <c r="D88" s="5"/>
      <c r="G88" s="5"/>
      <c r="I88" s="20"/>
      <c r="J88" s="6"/>
      <c r="M88" s="5"/>
    </row>
    <row r="89" spans="1:13" s="8" customFormat="1" ht="11.25" customHeight="1">
      <c r="A89" s="5"/>
      <c r="D89" s="5"/>
      <c r="G89" s="5"/>
      <c r="I89" s="20"/>
      <c r="J89" s="6"/>
      <c r="M89" s="5"/>
    </row>
    <row r="90" spans="1:13" s="8" customFormat="1" ht="11.25" customHeight="1">
      <c r="A90" s="5"/>
      <c r="D90" s="5"/>
      <c r="G90" s="5"/>
      <c r="I90" s="20"/>
      <c r="J90" s="6"/>
      <c r="M90" s="5"/>
    </row>
    <row r="91" spans="1:13" s="8" customFormat="1" ht="11.25" customHeight="1">
      <c r="A91" s="5"/>
      <c r="D91" s="5"/>
      <c r="G91" s="5"/>
      <c r="I91" s="20"/>
      <c r="J91" s="6"/>
      <c r="M91" s="5"/>
    </row>
    <row r="92" spans="1:13" s="8" customFormat="1" ht="11.25" customHeight="1">
      <c r="A92" s="5"/>
      <c r="D92" s="5"/>
      <c r="G92" s="5"/>
      <c r="I92" s="20"/>
      <c r="J92" s="6"/>
      <c r="M92" s="5"/>
    </row>
    <row r="93" spans="1:13" s="8" customFormat="1" ht="11.25" customHeight="1">
      <c r="A93" s="5"/>
      <c r="D93" s="5"/>
      <c r="G93" s="5"/>
      <c r="I93" s="20"/>
      <c r="J93" s="6"/>
      <c r="M93" s="5"/>
    </row>
    <row r="94" spans="1:13" s="8" customFormat="1" ht="11.25" customHeight="1">
      <c r="A94" s="5"/>
      <c r="D94" s="5"/>
      <c r="G94" s="5"/>
      <c r="I94" s="20"/>
      <c r="J94" s="6"/>
      <c r="M94" s="5"/>
    </row>
    <row r="95" spans="1:13" s="8" customFormat="1" ht="11.25" customHeight="1">
      <c r="A95" s="5"/>
      <c r="D95" s="5"/>
      <c r="G95" s="5"/>
      <c r="I95" s="20"/>
      <c r="J95" s="6"/>
      <c r="M95" s="5"/>
    </row>
    <row r="96" spans="1:13" s="8" customFormat="1" ht="11.25" customHeight="1">
      <c r="A96" s="5"/>
      <c r="D96" s="5"/>
      <c r="G96" s="5"/>
      <c r="I96" s="20"/>
      <c r="J96" s="6"/>
      <c r="M96" s="5"/>
    </row>
    <row r="97" spans="1:13" s="8" customFormat="1" ht="11.25" customHeight="1">
      <c r="A97" s="5"/>
      <c r="D97" s="5"/>
      <c r="G97" s="5"/>
      <c r="I97" s="20"/>
      <c r="J97" s="6"/>
      <c r="M97" s="5"/>
    </row>
    <row r="98" spans="1:13" s="8" customFormat="1" ht="11.25" customHeight="1">
      <c r="A98" s="5"/>
      <c r="D98" s="5"/>
      <c r="G98" s="5"/>
      <c r="I98" s="20"/>
      <c r="J98" s="6"/>
      <c r="M98" s="5"/>
    </row>
    <row r="99" spans="1:13" s="8" customFormat="1" ht="11.25" customHeight="1">
      <c r="A99" s="5"/>
      <c r="D99" s="5"/>
      <c r="G99" s="5"/>
      <c r="I99" s="20"/>
      <c r="J99" s="6"/>
      <c r="M99" s="5"/>
    </row>
    <row r="100" spans="1:13" s="8" customFormat="1" ht="11.25" customHeight="1">
      <c r="A100" s="5"/>
      <c r="D100" s="5"/>
      <c r="G100" s="5"/>
      <c r="I100" s="20"/>
      <c r="J100" s="6"/>
      <c r="M100" s="5"/>
    </row>
    <row r="101" spans="1:13" s="8" customFormat="1" ht="11.25" customHeight="1">
      <c r="A101" s="5"/>
      <c r="D101" s="5"/>
      <c r="G101" s="5"/>
      <c r="I101" s="20"/>
      <c r="J101" s="6"/>
      <c r="M101" s="5"/>
    </row>
    <row r="102" spans="1:13" s="8" customFormat="1" ht="11.25" customHeight="1">
      <c r="A102" s="5"/>
      <c r="D102" s="5"/>
      <c r="G102" s="5"/>
      <c r="I102" s="20"/>
      <c r="J102" s="6"/>
      <c r="M102" s="5"/>
    </row>
    <row r="103" spans="1:13" s="8" customFormat="1" ht="11.25" customHeight="1">
      <c r="A103" s="5"/>
      <c r="D103" s="5"/>
      <c r="G103" s="5"/>
      <c r="I103" s="20"/>
      <c r="J103" s="6"/>
      <c r="M103" s="5"/>
    </row>
    <row r="104" spans="1:13" s="8" customFormat="1" ht="11.25" customHeight="1">
      <c r="A104" s="5"/>
      <c r="D104" s="5"/>
      <c r="G104" s="5"/>
      <c r="I104" s="20"/>
      <c r="J104" s="6"/>
      <c r="M104" s="5"/>
    </row>
    <row r="105" spans="1:13" s="8" customFormat="1" ht="11.25" customHeight="1">
      <c r="A105" s="5"/>
      <c r="D105" s="5"/>
      <c r="G105" s="5"/>
      <c r="I105" s="20"/>
      <c r="J105" s="6"/>
      <c r="M105" s="5"/>
    </row>
    <row r="106" spans="1:13" s="8" customFormat="1" ht="11.25" customHeight="1">
      <c r="A106" s="5"/>
      <c r="D106" s="5"/>
      <c r="G106" s="5"/>
      <c r="I106" s="20"/>
      <c r="J106" s="6"/>
      <c r="M106" s="5"/>
    </row>
    <row r="107" spans="1:13" s="8" customFormat="1" ht="11.25" customHeight="1">
      <c r="A107" s="5"/>
      <c r="D107" s="5"/>
      <c r="G107" s="5"/>
      <c r="I107" s="20"/>
      <c r="J107" s="6"/>
      <c r="M107" s="5"/>
    </row>
    <row r="108" spans="1:13" s="8" customFormat="1" ht="11.25" customHeight="1">
      <c r="A108" s="5"/>
      <c r="D108" s="5"/>
      <c r="G108" s="5"/>
      <c r="I108" s="20"/>
      <c r="J108" s="6"/>
      <c r="M108" s="5"/>
    </row>
    <row r="109" spans="1:13" s="8" customFormat="1" ht="11.25" customHeight="1">
      <c r="A109" s="5"/>
      <c r="D109" s="5"/>
      <c r="G109" s="5"/>
      <c r="I109" s="20"/>
      <c r="J109" s="6"/>
      <c r="M109" s="5"/>
    </row>
    <row r="110" spans="1:13" s="8" customFormat="1" ht="11.25" customHeight="1">
      <c r="A110" s="5"/>
      <c r="D110" s="5"/>
      <c r="G110" s="5"/>
      <c r="I110" s="20"/>
      <c r="J110" s="6"/>
      <c r="M110" s="5"/>
    </row>
    <row r="111" spans="1:13" s="8" customFormat="1" ht="11.25" customHeight="1">
      <c r="A111" s="5"/>
      <c r="D111" s="5"/>
      <c r="G111" s="5"/>
      <c r="I111" s="20"/>
      <c r="J111" s="6"/>
      <c r="M111" s="5"/>
    </row>
    <row r="112" spans="1:13" s="8" customFormat="1" ht="11.25" customHeight="1">
      <c r="A112" s="5"/>
      <c r="D112" s="5"/>
      <c r="G112" s="5"/>
      <c r="I112" s="20"/>
      <c r="J112" s="6"/>
      <c r="M112" s="5"/>
    </row>
    <row r="113" spans="1:13" s="8" customFormat="1" ht="11.25" customHeight="1">
      <c r="A113" s="5"/>
      <c r="D113" s="5"/>
      <c r="G113" s="5"/>
      <c r="I113" s="20"/>
      <c r="J113" s="6"/>
      <c r="M113" s="5"/>
    </row>
    <row r="114" spans="1:13" s="8" customFormat="1" ht="11.25" customHeight="1">
      <c r="A114" s="5"/>
      <c r="D114" s="5"/>
      <c r="G114" s="5"/>
      <c r="I114" s="20"/>
      <c r="J114" s="6"/>
      <c r="M114" s="5"/>
    </row>
    <row r="115" spans="1:13" s="8" customFormat="1" ht="11.25" customHeight="1">
      <c r="A115" s="5"/>
      <c r="D115" s="5"/>
      <c r="G115" s="5"/>
      <c r="I115" s="20"/>
      <c r="J115" s="6"/>
      <c r="M115" s="5"/>
    </row>
    <row r="116" spans="1:13" s="8" customFormat="1" ht="11.25" customHeight="1">
      <c r="A116" s="5"/>
      <c r="D116" s="5"/>
      <c r="G116" s="5"/>
      <c r="I116" s="20"/>
      <c r="J116" s="6"/>
      <c r="M116" s="5"/>
    </row>
    <row r="117" spans="1:13" s="8" customFormat="1" ht="11.25" customHeight="1">
      <c r="A117" s="5"/>
      <c r="D117" s="5"/>
      <c r="G117" s="5"/>
      <c r="I117" s="20"/>
      <c r="J117" s="6"/>
      <c r="M117" s="5"/>
    </row>
    <row r="118" spans="1:13" s="8" customFormat="1" ht="11.25" customHeight="1">
      <c r="A118" s="5"/>
      <c r="D118" s="5"/>
      <c r="G118" s="5"/>
      <c r="I118" s="20"/>
      <c r="J118" s="6"/>
      <c r="M118" s="5"/>
    </row>
    <row r="119" spans="1:13" s="8" customFormat="1" ht="11.25" customHeight="1">
      <c r="A119" s="5"/>
      <c r="D119" s="5"/>
      <c r="G119" s="5"/>
      <c r="I119" s="20"/>
      <c r="J119" s="6"/>
      <c r="M119" s="5"/>
    </row>
    <row r="120" spans="1:13" s="8" customFormat="1" ht="11.25" customHeight="1">
      <c r="A120" s="5"/>
      <c r="D120" s="5"/>
      <c r="G120" s="5"/>
      <c r="I120" s="20"/>
      <c r="J120" s="6"/>
      <c r="M120" s="5"/>
    </row>
    <row r="121" spans="1:13" s="8" customFormat="1" ht="11.25" customHeight="1">
      <c r="A121" s="5"/>
      <c r="D121" s="5"/>
      <c r="G121" s="5"/>
      <c r="I121" s="20"/>
      <c r="J121" s="6"/>
      <c r="M121" s="5"/>
    </row>
    <row r="122" spans="1:13" s="8" customFormat="1" ht="11.25" customHeight="1">
      <c r="A122" s="5"/>
      <c r="D122" s="5"/>
      <c r="G122" s="5"/>
      <c r="I122" s="20"/>
      <c r="J122" s="6"/>
      <c r="M122" s="5"/>
    </row>
    <row r="123" spans="1:13" s="8" customFormat="1" ht="11.25" customHeight="1">
      <c r="A123" s="5"/>
      <c r="D123" s="5"/>
      <c r="G123" s="5"/>
      <c r="I123" s="20"/>
      <c r="J123" s="6"/>
      <c r="M123" s="5"/>
    </row>
    <row r="124" spans="1:13" s="8" customFormat="1" ht="11.25" customHeight="1">
      <c r="A124" s="5"/>
      <c r="D124" s="5"/>
      <c r="G124" s="5"/>
      <c r="I124" s="20"/>
      <c r="J124" s="6"/>
      <c r="M124" s="5"/>
    </row>
    <row r="125" spans="1:13" s="8" customFormat="1" ht="11.25" customHeight="1">
      <c r="A125" s="5"/>
      <c r="D125" s="5"/>
      <c r="G125" s="5"/>
      <c r="I125" s="20"/>
      <c r="J125" s="6"/>
      <c r="M125" s="5"/>
    </row>
    <row r="126" spans="1:13" s="8" customFormat="1" ht="11.25" customHeight="1">
      <c r="A126" s="5"/>
      <c r="D126" s="5"/>
      <c r="G126" s="5"/>
      <c r="I126" s="20"/>
      <c r="J126" s="6"/>
      <c r="M126" s="5"/>
    </row>
    <row r="127" spans="1:13" s="8" customFormat="1" ht="11.25" customHeight="1">
      <c r="A127" s="5"/>
      <c r="D127" s="5"/>
      <c r="G127" s="5"/>
      <c r="I127" s="20"/>
      <c r="J127" s="6"/>
      <c r="M127" s="5"/>
    </row>
    <row r="128" spans="1:13" s="8" customFormat="1" ht="11.25" customHeight="1">
      <c r="A128" s="5"/>
      <c r="D128" s="5"/>
      <c r="G128" s="5"/>
      <c r="I128" s="20"/>
      <c r="J128" s="6"/>
      <c r="M128" s="5"/>
    </row>
    <row r="129" spans="1:13" s="8" customFormat="1" ht="11.25" customHeight="1">
      <c r="A129" s="5"/>
      <c r="D129" s="5"/>
      <c r="G129" s="5"/>
      <c r="I129" s="20"/>
      <c r="J129" s="6"/>
      <c r="M129" s="5"/>
    </row>
    <row r="130" spans="1:13" s="8" customFormat="1" ht="11.25" customHeight="1">
      <c r="A130" s="5"/>
      <c r="D130" s="5"/>
      <c r="G130" s="5"/>
      <c r="I130" s="20"/>
      <c r="J130" s="6"/>
      <c r="M130" s="5"/>
    </row>
    <row r="131" spans="1:13" s="8" customFormat="1" ht="11.25" customHeight="1">
      <c r="A131" s="5"/>
      <c r="D131" s="5"/>
      <c r="G131" s="5"/>
      <c r="I131" s="20"/>
      <c r="J131" s="6"/>
      <c r="M131" s="5"/>
    </row>
    <row r="132" spans="1:13" s="8" customFormat="1" ht="11.25" customHeight="1">
      <c r="A132" s="5"/>
      <c r="D132" s="5"/>
      <c r="G132" s="5"/>
      <c r="I132" s="20"/>
      <c r="J132" s="6"/>
      <c r="M132" s="5"/>
    </row>
    <row r="133" spans="1:13" s="8" customFormat="1" ht="11.25" customHeight="1">
      <c r="A133" s="5"/>
      <c r="D133" s="5"/>
      <c r="G133" s="5"/>
      <c r="I133" s="20"/>
      <c r="J133" s="6"/>
      <c r="M133" s="5"/>
    </row>
    <row r="134" spans="1:13" s="8" customFormat="1" ht="11.25" customHeight="1">
      <c r="A134" s="5"/>
      <c r="D134" s="5"/>
      <c r="G134" s="5"/>
      <c r="I134" s="20"/>
      <c r="J134" s="6"/>
      <c r="M134" s="5"/>
    </row>
    <row r="135" spans="1:13" s="8" customFormat="1" ht="11.25" customHeight="1">
      <c r="A135" s="5"/>
      <c r="D135" s="5"/>
      <c r="G135" s="5"/>
      <c r="I135" s="20"/>
      <c r="J135" s="6"/>
      <c r="M135" s="5"/>
    </row>
    <row r="136" spans="1:13" s="8" customFormat="1" ht="11.25" customHeight="1">
      <c r="A136" s="5"/>
      <c r="D136" s="5"/>
      <c r="G136" s="5"/>
      <c r="I136" s="20"/>
      <c r="J136" s="6"/>
      <c r="M136" s="5"/>
    </row>
    <row r="137" spans="1:13" s="8" customFormat="1" ht="11.25" customHeight="1">
      <c r="A137" s="5"/>
      <c r="D137" s="5"/>
      <c r="G137" s="5"/>
      <c r="I137" s="20"/>
      <c r="J137" s="6"/>
      <c r="M137" s="5"/>
    </row>
    <row r="138" spans="1:13" s="8" customFormat="1" ht="11.25" customHeight="1">
      <c r="A138" s="5"/>
      <c r="D138" s="5"/>
      <c r="G138" s="5"/>
      <c r="I138" s="20"/>
      <c r="J138" s="6"/>
      <c r="M138" s="5"/>
    </row>
    <row r="139" spans="1:13" s="8" customFormat="1" ht="11.25" customHeight="1">
      <c r="A139" s="5"/>
      <c r="D139" s="5"/>
      <c r="G139" s="5"/>
      <c r="I139" s="20"/>
      <c r="J139" s="6"/>
      <c r="M139" s="5"/>
    </row>
    <row r="140" spans="1:13" s="8" customFormat="1" ht="11.25" customHeight="1">
      <c r="A140" s="5"/>
      <c r="D140" s="5"/>
      <c r="G140" s="5"/>
      <c r="I140" s="20"/>
      <c r="J140" s="6"/>
      <c r="M140" s="5"/>
    </row>
    <row r="141" spans="1:13" s="8" customFormat="1" ht="11.25" customHeight="1">
      <c r="A141" s="5"/>
      <c r="D141" s="5"/>
      <c r="G141" s="5"/>
      <c r="I141" s="20"/>
      <c r="J141" s="6"/>
      <c r="M141" s="5"/>
    </row>
    <row r="142" spans="1:13" s="8" customFormat="1" ht="11.25" customHeight="1">
      <c r="A142" s="5"/>
      <c r="D142" s="5"/>
      <c r="G142" s="5"/>
      <c r="I142" s="20"/>
      <c r="J142" s="6"/>
      <c r="M142" s="5"/>
    </row>
    <row r="143" spans="1:13" s="8" customFormat="1" ht="11.25" customHeight="1">
      <c r="A143" s="5"/>
      <c r="D143" s="5"/>
      <c r="G143" s="5"/>
      <c r="I143" s="20"/>
      <c r="J143" s="6"/>
      <c r="M143" s="5"/>
    </row>
    <row r="144" spans="1:13" s="8" customFormat="1" ht="11.25" customHeight="1">
      <c r="A144" s="5"/>
      <c r="D144" s="5"/>
      <c r="G144" s="5"/>
      <c r="I144" s="20"/>
      <c r="J144" s="6"/>
      <c r="M144" s="5"/>
    </row>
    <row r="145" spans="1:13" s="8" customFormat="1" ht="11.25" customHeight="1">
      <c r="A145" s="5"/>
      <c r="D145" s="5"/>
      <c r="G145" s="5"/>
      <c r="I145" s="20"/>
      <c r="J145" s="6"/>
      <c r="M145" s="5"/>
    </row>
    <row r="146" spans="1:13" s="8" customFormat="1" ht="11.25" customHeight="1">
      <c r="A146" s="5"/>
      <c r="D146" s="5"/>
      <c r="G146" s="5"/>
      <c r="I146" s="20"/>
      <c r="J146" s="6"/>
      <c r="M146" s="5"/>
    </row>
    <row r="147" spans="1:13" s="8" customFormat="1" ht="11.25" customHeight="1">
      <c r="A147" s="5"/>
      <c r="D147" s="5"/>
      <c r="G147" s="5"/>
      <c r="I147" s="20"/>
      <c r="J147" s="6"/>
      <c r="M147" s="5"/>
    </row>
    <row r="148" spans="1:13" s="8" customFormat="1" ht="11.25" customHeight="1">
      <c r="A148" s="5"/>
      <c r="D148" s="5"/>
      <c r="G148" s="5"/>
      <c r="I148" s="20"/>
      <c r="J148" s="6"/>
      <c r="M148" s="5"/>
    </row>
    <row r="149" spans="1:13" s="8" customFormat="1" ht="11.25" customHeight="1">
      <c r="A149" s="5"/>
      <c r="D149" s="5"/>
      <c r="G149" s="5"/>
      <c r="I149" s="20"/>
      <c r="J149" s="6"/>
      <c r="M149" s="5"/>
    </row>
    <row r="150" spans="1:13" s="8" customFormat="1" ht="11.25" customHeight="1">
      <c r="A150" s="5"/>
      <c r="D150" s="5"/>
      <c r="G150" s="5"/>
      <c r="I150" s="20"/>
      <c r="J150" s="6"/>
      <c r="M150" s="5"/>
    </row>
    <row r="151" spans="1:13" s="8" customFormat="1" ht="11.25" customHeight="1">
      <c r="A151" s="5"/>
      <c r="D151" s="5"/>
      <c r="G151" s="5"/>
      <c r="I151" s="20"/>
      <c r="J151" s="6"/>
      <c r="M151" s="5"/>
    </row>
    <row r="152" spans="1:13" s="8" customFormat="1" ht="11.25" customHeight="1">
      <c r="A152" s="5"/>
      <c r="D152" s="5"/>
      <c r="G152" s="5"/>
      <c r="I152" s="20"/>
      <c r="J152" s="6"/>
      <c r="M152" s="5"/>
    </row>
    <row r="153" spans="1:13" s="8" customFormat="1" ht="11.25" customHeight="1">
      <c r="A153" s="5"/>
      <c r="D153" s="5"/>
      <c r="G153" s="5"/>
      <c r="I153" s="20"/>
      <c r="J153" s="6"/>
      <c r="M153" s="5"/>
    </row>
    <row r="154" spans="1:13" s="8" customFormat="1" ht="11.25" customHeight="1">
      <c r="A154" s="5"/>
      <c r="D154" s="5"/>
      <c r="G154" s="5"/>
      <c r="I154" s="20"/>
      <c r="J154" s="6"/>
      <c r="M154" s="5"/>
    </row>
    <row r="155" spans="1:13" s="8" customFormat="1" ht="11.25" customHeight="1">
      <c r="A155" s="5"/>
      <c r="D155" s="5"/>
      <c r="G155" s="5"/>
      <c r="I155" s="20"/>
      <c r="J155" s="6"/>
      <c r="M155" s="5"/>
    </row>
    <row r="156" spans="1:13" s="8" customFormat="1" ht="11.25" customHeight="1">
      <c r="A156" s="5"/>
      <c r="D156" s="5"/>
      <c r="G156" s="5"/>
      <c r="I156" s="20"/>
      <c r="J156" s="6"/>
      <c r="M156" s="5"/>
    </row>
    <row r="157" spans="1:13" s="8" customFormat="1" ht="11.25" customHeight="1">
      <c r="A157" s="5"/>
      <c r="D157" s="5"/>
      <c r="G157" s="5"/>
      <c r="I157" s="20"/>
      <c r="J157" s="6"/>
      <c r="M157" s="5"/>
    </row>
    <row r="158" spans="1:13" s="8" customFormat="1" ht="11.25" customHeight="1">
      <c r="A158" s="5"/>
      <c r="D158" s="5"/>
      <c r="G158" s="5"/>
      <c r="I158" s="20"/>
      <c r="J158" s="6"/>
      <c r="M158" s="5"/>
    </row>
    <row r="159" spans="1:13" s="8" customFormat="1" ht="11.25" customHeight="1">
      <c r="A159" s="5"/>
      <c r="D159" s="5"/>
      <c r="G159" s="5"/>
      <c r="I159" s="20"/>
      <c r="J159" s="6"/>
      <c r="M159" s="5"/>
    </row>
    <row r="160" spans="1:13" s="8" customFormat="1" ht="11.25" customHeight="1">
      <c r="A160" s="5"/>
      <c r="D160" s="5"/>
      <c r="G160" s="5"/>
      <c r="I160" s="20"/>
      <c r="J160" s="6"/>
      <c r="M160" s="5"/>
    </row>
    <row r="161" spans="1:13" s="8" customFormat="1" ht="11.25" customHeight="1">
      <c r="A161" s="5"/>
      <c r="D161" s="5"/>
      <c r="G161" s="5"/>
      <c r="I161" s="20"/>
      <c r="J161" s="6"/>
      <c r="M161" s="5"/>
    </row>
    <row r="162" spans="1:13" s="8" customFormat="1" ht="11.25" customHeight="1">
      <c r="A162" s="5"/>
      <c r="D162" s="5"/>
      <c r="G162" s="5"/>
      <c r="I162" s="20"/>
      <c r="J162" s="6"/>
      <c r="M162" s="5"/>
    </row>
    <row r="163" spans="1:13" s="8" customFormat="1" ht="11.25" customHeight="1">
      <c r="A163" s="5"/>
      <c r="D163" s="5"/>
      <c r="G163" s="5"/>
      <c r="I163" s="20"/>
      <c r="J163" s="6"/>
      <c r="M163" s="5"/>
    </row>
    <row r="164" spans="1:13" s="8" customFormat="1" ht="11.25" customHeight="1">
      <c r="A164" s="5"/>
      <c r="D164" s="5"/>
      <c r="G164" s="5"/>
      <c r="I164" s="20"/>
      <c r="J164" s="6"/>
      <c r="M164" s="5"/>
    </row>
    <row r="165" spans="1:13" s="8" customFormat="1" ht="11.25" customHeight="1">
      <c r="A165" s="5"/>
      <c r="D165" s="5"/>
      <c r="G165" s="5"/>
      <c r="I165" s="20"/>
      <c r="J165" s="6"/>
      <c r="M165" s="5"/>
    </row>
    <row r="166" spans="1:13" s="8" customFormat="1" ht="11.25" customHeight="1">
      <c r="A166" s="5"/>
      <c r="D166" s="5"/>
      <c r="G166" s="5"/>
      <c r="I166" s="20"/>
      <c r="J166" s="6"/>
      <c r="M166" s="5"/>
    </row>
    <row r="167" spans="1:13" s="8" customFormat="1" ht="11.25" customHeight="1">
      <c r="A167" s="5"/>
      <c r="D167" s="5"/>
      <c r="G167" s="5"/>
      <c r="I167" s="20"/>
      <c r="J167" s="6"/>
      <c r="M167" s="5"/>
    </row>
    <row r="168" spans="1:13" s="8" customFormat="1" ht="11.25" customHeight="1">
      <c r="A168" s="5"/>
      <c r="D168" s="5"/>
      <c r="G168" s="5"/>
      <c r="I168" s="20"/>
      <c r="J168" s="6"/>
      <c r="M168" s="5"/>
    </row>
    <row r="169" spans="1:13" s="8" customFormat="1" ht="11.25" customHeight="1">
      <c r="A169" s="5"/>
      <c r="D169" s="5"/>
      <c r="G169" s="5"/>
      <c r="I169" s="20"/>
      <c r="J169" s="6"/>
      <c r="M169" s="5"/>
    </row>
    <row r="170" spans="1:13" s="8" customFormat="1" ht="11.25" customHeight="1">
      <c r="A170" s="5"/>
      <c r="D170" s="5"/>
      <c r="G170" s="5"/>
      <c r="I170" s="20"/>
      <c r="J170" s="6"/>
      <c r="M170" s="5"/>
    </row>
    <row r="171" spans="1:13" s="8" customFormat="1" ht="11.25" customHeight="1">
      <c r="A171" s="5"/>
      <c r="D171" s="5"/>
      <c r="G171" s="5"/>
      <c r="I171" s="20"/>
      <c r="J171" s="6"/>
      <c r="M171" s="5"/>
    </row>
    <row r="172" spans="1:13" s="8" customFormat="1" ht="11.25" customHeight="1">
      <c r="A172" s="5"/>
      <c r="D172" s="5"/>
      <c r="G172" s="5"/>
      <c r="I172" s="20"/>
      <c r="J172" s="6"/>
      <c r="M172" s="5"/>
    </row>
    <row r="173" spans="1:13" s="8" customFormat="1" ht="11.25" customHeight="1">
      <c r="A173" s="5"/>
      <c r="D173" s="5"/>
      <c r="G173" s="5"/>
      <c r="I173" s="20"/>
      <c r="J173" s="6"/>
      <c r="M173" s="5"/>
    </row>
    <row r="174" spans="1:13" s="8" customFormat="1" ht="11.25" customHeight="1">
      <c r="A174" s="5"/>
      <c r="D174" s="5"/>
      <c r="G174" s="5"/>
      <c r="I174" s="20"/>
      <c r="J174" s="6"/>
      <c r="M174" s="5"/>
    </row>
    <row r="175" spans="1:13" s="8" customFormat="1" ht="11.25" customHeight="1">
      <c r="A175" s="5"/>
      <c r="D175" s="5"/>
      <c r="G175" s="5"/>
      <c r="I175" s="20"/>
      <c r="J175" s="6"/>
      <c r="M175" s="5"/>
    </row>
    <row r="176" spans="1:13" s="8" customFormat="1" ht="11.25" customHeight="1">
      <c r="A176" s="5"/>
      <c r="D176" s="5"/>
      <c r="G176" s="5"/>
      <c r="I176" s="20"/>
      <c r="J176" s="6"/>
      <c r="M176" s="5"/>
    </row>
    <row r="177" spans="1:13" s="8" customFormat="1" ht="11.25" customHeight="1">
      <c r="A177" s="5"/>
      <c r="D177" s="5"/>
      <c r="G177" s="5"/>
      <c r="I177" s="20"/>
      <c r="J177" s="6"/>
      <c r="M177" s="5"/>
    </row>
    <row r="178" spans="1:13" s="8" customFormat="1" ht="11.25" customHeight="1">
      <c r="A178" s="5"/>
      <c r="D178" s="5"/>
      <c r="G178" s="5"/>
      <c r="I178" s="20"/>
      <c r="J178" s="6"/>
      <c r="M178" s="5"/>
    </row>
    <row r="179" spans="1:13" s="8" customFormat="1" ht="11.25" customHeight="1">
      <c r="A179" s="5"/>
      <c r="D179" s="5"/>
      <c r="G179" s="5"/>
      <c r="I179" s="20"/>
      <c r="J179" s="6"/>
      <c r="M179" s="5"/>
    </row>
    <row r="180" spans="1:13" s="8" customFormat="1" ht="11.25" customHeight="1">
      <c r="A180" s="5"/>
      <c r="D180" s="5"/>
      <c r="G180" s="5"/>
      <c r="I180" s="20"/>
      <c r="J180" s="6"/>
      <c r="M180" s="5"/>
    </row>
    <row r="181" spans="1:13" s="8" customFormat="1" ht="11.25" customHeight="1">
      <c r="A181" s="5"/>
      <c r="D181" s="5"/>
      <c r="G181" s="5"/>
      <c r="I181" s="20"/>
      <c r="J181" s="6"/>
      <c r="M181" s="5"/>
    </row>
    <row r="182" spans="1:13" s="8" customFormat="1" ht="11.25" customHeight="1">
      <c r="A182" s="5"/>
      <c r="D182" s="5"/>
      <c r="G182" s="5"/>
      <c r="I182" s="20"/>
      <c r="J182" s="6"/>
      <c r="M182" s="5"/>
    </row>
    <row r="183" spans="1:13" s="8" customFormat="1" ht="11.25" customHeight="1">
      <c r="A183" s="5"/>
      <c r="D183" s="5"/>
      <c r="G183" s="5"/>
      <c r="I183" s="20"/>
      <c r="J183" s="6"/>
      <c r="M183" s="5"/>
    </row>
    <row r="184" spans="1:13" s="8" customFormat="1" ht="11.25" customHeight="1">
      <c r="A184" s="5"/>
      <c r="D184" s="5"/>
      <c r="G184" s="5"/>
      <c r="I184" s="20"/>
      <c r="J184" s="6"/>
      <c r="M184" s="5"/>
    </row>
    <row r="185" spans="1:13" s="8" customFormat="1" ht="11.25" customHeight="1">
      <c r="A185" s="5"/>
      <c r="D185" s="5"/>
      <c r="G185" s="5"/>
      <c r="I185" s="20"/>
      <c r="J185" s="6"/>
      <c r="M185" s="5"/>
    </row>
    <row r="186" spans="1:13" s="8" customFormat="1" ht="11.25" customHeight="1">
      <c r="A186" s="5"/>
      <c r="D186" s="5"/>
      <c r="G186" s="5"/>
      <c r="I186" s="20"/>
      <c r="J186" s="6"/>
      <c r="M186" s="5"/>
    </row>
    <row r="187" spans="1:13" s="8" customFormat="1" ht="11.25" customHeight="1">
      <c r="A187" s="5"/>
      <c r="D187" s="5"/>
      <c r="G187" s="5"/>
      <c r="I187" s="20"/>
      <c r="J187" s="6"/>
      <c r="M187" s="5"/>
    </row>
    <row r="188" spans="1:13" s="8" customFormat="1" ht="11.25" customHeight="1">
      <c r="A188" s="5"/>
      <c r="D188" s="5"/>
      <c r="G188" s="5"/>
      <c r="I188" s="20"/>
      <c r="J188" s="6"/>
      <c r="M188" s="5"/>
    </row>
    <row r="189" spans="1:13" s="8" customFormat="1" ht="11.25" customHeight="1">
      <c r="A189" s="5"/>
      <c r="D189" s="5"/>
      <c r="G189" s="5"/>
      <c r="I189" s="20"/>
      <c r="J189" s="6"/>
      <c r="M189" s="5"/>
    </row>
    <row r="190" spans="1:13" s="8" customFormat="1" ht="11.25" customHeight="1">
      <c r="A190" s="5"/>
      <c r="D190" s="5"/>
      <c r="G190" s="5"/>
      <c r="I190" s="20"/>
      <c r="J190" s="6"/>
      <c r="M190" s="5"/>
    </row>
    <row r="191" spans="1:13" s="8" customFormat="1" ht="11.25" customHeight="1">
      <c r="A191" s="5"/>
      <c r="D191" s="5"/>
      <c r="G191" s="5"/>
      <c r="I191" s="20"/>
      <c r="J191" s="6"/>
      <c r="M191" s="5"/>
    </row>
    <row r="192" spans="1:13" s="8" customFormat="1" ht="11.25" customHeight="1">
      <c r="A192" s="5"/>
      <c r="D192" s="5"/>
      <c r="G192" s="5"/>
      <c r="I192" s="20"/>
      <c r="J192" s="6"/>
      <c r="M192" s="5"/>
    </row>
    <row r="193" spans="1:13" s="8" customFormat="1" ht="11.25" customHeight="1">
      <c r="A193" s="5"/>
      <c r="D193" s="5"/>
      <c r="G193" s="5"/>
      <c r="I193" s="20"/>
      <c r="J193" s="6"/>
      <c r="M193" s="5"/>
    </row>
    <row r="194" spans="1:13" s="8" customFormat="1" ht="11.25" customHeight="1">
      <c r="A194" s="5"/>
      <c r="D194" s="5"/>
      <c r="G194" s="5"/>
      <c r="I194" s="20"/>
      <c r="J194" s="6"/>
      <c r="M194" s="5"/>
    </row>
    <row r="195" spans="1:13" s="8" customFormat="1" ht="11.25" customHeight="1">
      <c r="A195" s="5"/>
      <c r="D195" s="5"/>
      <c r="G195" s="5"/>
      <c r="I195" s="20"/>
      <c r="J195" s="6"/>
      <c r="M195" s="5"/>
    </row>
    <row r="196" spans="1:13" s="8" customFormat="1" ht="11.25" customHeight="1">
      <c r="A196" s="5"/>
      <c r="D196" s="5"/>
      <c r="G196" s="5"/>
      <c r="I196" s="20"/>
      <c r="J196" s="6"/>
      <c r="M196" s="5"/>
    </row>
    <row r="197" spans="1:13" s="8" customFormat="1" ht="11.25" customHeight="1">
      <c r="A197" s="5"/>
      <c r="D197" s="5"/>
      <c r="G197" s="5"/>
      <c r="I197" s="20"/>
      <c r="J197" s="6"/>
      <c r="M197" s="5"/>
    </row>
    <row r="198" spans="1:13" s="8" customFormat="1" ht="11.25" customHeight="1">
      <c r="A198" s="5"/>
      <c r="D198" s="5"/>
      <c r="G198" s="5"/>
      <c r="I198" s="20"/>
      <c r="J198" s="6"/>
      <c r="M198" s="5"/>
    </row>
    <row r="199" spans="1:13" s="8" customFormat="1" ht="11.25" customHeight="1">
      <c r="A199" s="5"/>
      <c r="D199" s="5"/>
      <c r="G199" s="5"/>
      <c r="I199" s="20"/>
      <c r="J199" s="6"/>
      <c r="M199" s="5"/>
    </row>
    <row r="200" spans="1:13" s="8" customFormat="1" ht="11.25" customHeight="1">
      <c r="A200" s="5"/>
      <c r="D200" s="5"/>
      <c r="G200" s="5"/>
      <c r="I200" s="20"/>
      <c r="J200" s="6"/>
      <c r="M200" s="5"/>
    </row>
    <row r="201" spans="1:13" s="8" customFormat="1" ht="11.25" customHeight="1">
      <c r="A201" s="5"/>
      <c r="D201" s="5"/>
      <c r="G201" s="5"/>
      <c r="I201" s="20"/>
      <c r="J201" s="6"/>
      <c r="M201" s="5"/>
    </row>
    <row r="202" spans="1:13" s="8" customFormat="1" ht="11.25" customHeight="1">
      <c r="A202" s="5"/>
      <c r="D202" s="5"/>
      <c r="G202" s="5"/>
      <c r="I202" s="20"/>
      <c r="J202" s="6"/>
      <c r="M202" s="5"/>
    </row>
    <row r="203" spans="1:13" s="8" customFormat="1" ht="11.25" customHeight="1">
      <c r="A203" s="5"/>
      <c r="D203" s="5"/>
      <c r="G203" s="5"/>
      <c r="I203" s="20"/>
      <c r="J203" s="6"/>
      <c r="M203" s="5"/>
    </row>
    <row r="204" spans="1:13" s="8" customFormat="1" ht="11.25" customHeight="1">
      <c r="A204" s="5"/>
      <c r="D204" s="5"/>
      <c r="G204" s="5"/>
      <c r="I204" s="20"/>
      <c r="J204" s="6"/>
      <c r="M204" s="5"/>
    </row>
    <row r="205" spans="1:13" s="8" customFormat="1" ht="11.25" customHeight="1">
      <c r="A205" s="5"/>
      <c r="D205" s="5"/>
      <c r="G205" s="5"/>
      <c r="I205" s="20"/>
      <c r="J205" s="6"/>
      <c r="M205" s="5"/>
    </row>
    <row r="206" spans="1:13" s="8" customFormat="1" ht="11.25" customHeight="1">
      <c r="A206" s="5"/>
      <c r="D206" s="5"/>
      <c r="G206" s="5"/>
      <c r="I206" s="20"/>
      <c r="J206" s="6"/>
      <c r="M206" s="5"/>
    </row>
    <row r="207" spans="1:13" s="8" customFormat="1" ht="11.25" customHeight="1">
      <c r="A207" s="5"/>
      <c r="D207" s="5"/>
      <c r="G207" s="5"/>
      <c r="I207" s="20"/>
      <c r="J207" s="6"/>
      <c r="M207" s="5"/>
    </row>
    <row r="208" spans="1:13" s="8" customFormat="1" ht="11.25" customHeight="1">
      <c r="A208" s="5"/>
      <c r="D208" s="5"/>
      <c r="G208" s="5"/>
      <c r="I208" s="20"/>
      <c r="J208" s="6"/>
      <c r="M208" s="5"/>
    </row>
    <row r="209" spans="1:13" s="8" customFormat="1" ht="11.25" customHeight="1">
      <c r="A209" s="5"/>
      <c r="D209" s="5"/>
      <c r="G209" s="5"/>
      <c r="I209" s="20"/>
      <c r="J209" s="6"/>
      <c r="M209" s="5"/>
    </row>
    <row r="210" spans="1:13" s="8" customFormat="1" ht="11.25" customHeight="1">
      <c r="A210" s="5"/>
      <c r="D210" s="5"/>
      <c r="G210" s="5"/>
      <c r="I210" s="20"/>
      <c r="J210" s="6"/>
      <c r="M210" s="5"/>
    </row>
    <row r="211" spans="1:13" s="8" customFormat="1" ht="11.25" customHeight="1">
      <c r="A211" s="5"/>
      <c r="D211" s="5"/>
      <c r="G211" s="5"/>
      <c r="I211" s="20"/>
      <c r="J211" s="6"/>
      <c r="M211" s="5"/>
    </row>
    <row r="212" spans="1:13" s="8" customFormat="1" ht="11.25" customHeight="1">
      <c r="A212" s="5"/>
      <c r="D212" s="5"/>
      <c r="G212" s="5"/>
      <c r="I212" s="20"/>
      <c r="J212" s="6"/>
      <c r="M212" s="5"/>
    </row>
    <row r="213" spans="1:13" s="8" customFormat="1" ht="11.25" customHeight="1">
      <c r="A213" s="5"/>
      <c r="D213" s="5"/>
      <c r="G213" s="5"/>
      <c r="I213" s="20"/>
      <c r="J213" s="6"/>
      <c r="M213" s="5"/>
    </row>
    <row r="214" spans="1:13" s="8" customFormat="1" ht="11.25" customHeight="1">
      <c r="A214" s="5"/>
      <c r="D214" s="5"/>
      <c r="G214" s="5"/>
      <c r="I214" s="20"/>
      <c r="J214" s="6"/>
      <c r="M214" s="5"/>
    </row>
    <row r="215" spans="1:13" s="8" customFormat="1" ht="11.25" customHeight="1">
      <c r="A215" s="5"/>
      <c r="D215" s="5"/>
      <c r="G215" s="5"/>
      <c r="I215" s="20"/>
      <c r="J215" s="6"/>
      <c r="M215" s="5"/>
    </row>
    <row r="216" spans="1:13" s="8" customFormat="1" ht="11.25" customHeight="1">
      <c r="A216" s="5"/>
      <c r="D216" s="5"/>
      <c r="G216" s="5"/>
      <c r="I216" s="20"/>
      <c r="J216" s="6"/>
      <c r="M216" s="5"/>
    </row>
    <row r="217" spans="1:13" s="8" customFormat="1" ht="11.25" customHeight="1">
      <c r="A217" s="5"/>
      <c r="D217" s="5"/>
      <c r="G217" s="5"/>
      <c r="I217" s="20"/>
      <c r="J217" s="6"/>
      <c r="M217" s="5"/>
    </row>
    <row r="218" spans="1:13" s="8" customFormat="1" ht="11.25" customHeight="1">
      <c r="A218" s="5"/>
      <c r="D218" s="5"/>
      <c r="G218" s="5"/>
      <c r="I218" s="20"/>
      <c r="J218" s="6"/>
      <c r="M218" s="5"/>
    </row>
    <row r="219" spans="1:13" s="8" customFormat="1" ht="11.25" customHeight="1">
      <c r="A219" s="5"/>
      <c r="D219" s="5"/>
      <c r="G219" s="5"/>
      <c r="I219" s="20"/>
      <c r="J219" s="6"/>
      <c r="M219" s="5"/>
    </row>
    <row r="220" spans="1:13" s="8" customFormat="1" ht="11.25" customHeight="1">
      <c r="A220" s="5"/>
      <c r="D220" s="5"/>
      <c r="G220" s="5"/>
      <c r="I220" s="20"/>
      <c r="J220" s="6"/>
      <c r="M220" s="5"/>
    </row>
    <row r="221" spans="1:13" s="8" customFormat="1" ht="11.25" customHeight="1">
      <c r="A221" s="5"/>
      <c r="D221" s="5"/>
      <c r="G221" s="5"/>
      <c r="I221" s="20"/>
      <c r="J221" s="6"/>
      <c r="M221" s="5"/>
    </row>
    <row r="222" spans="1:13" s="8" customFormat="1" ht="11.25" customHeight="1">
      <c r="A222" s="5"/>
      <c r="D222" s="5"/>
      <c r="G222" s="5"/>
      <c r="I222" s="20"/>
      <c r="J222" s="6"/>
      <c r="M222" s="5"/>
    </row>
    <row r="223" spans="1:13" s="8" customFormat="1" ht="11.25" customHeight="1">
      <c r="A223" s="5"/>
      <c r="D223" s="5"/>
      <c r="G223" s="5"/>
      <c r="I223" s="20"/>
      <c r="J223" s="6"/>
      <c r="M223" s="5"/>
    </row>
    <row r="224" spans="1:13" s="8" customFormat="1" ht="11.25" customHeight="1">
      <c r="A224" s="5"/>
      <c r="D224" s="5"/>
      <c r="G224" s="5"/>
      <c r="I224" s="20"/>
      <c r="J224" s="6"/>
      <c r="M224" s="5"/>
    </row>
    <row r="225" spans="1:13" s="8" customFormat="1" ht="11.25" customHeight="1">
      <c r="A225" s="5"/>
      <c r="D225" s="5"/>
      <c r="G225" s="5"/>
      <c r="I225" s="20"/>
      <c r="J225" s="6"/>
      <c r="M225" s="5"/>
    </row>
    <row r="226" spans="1:13" s="8" customFormat="1" ht="11.25" customHeight="1">
      <c r="A226" s="5"/>
      <c r="D226" s="5"/>
      <c r="G226" s="5"/>
      <c r="I226" s="20"/>
      <c r="J226" s="6"/>
      <c r="M226" s="5"/>
    </row>
    <row r="227" spans="1:13" s="8" customFormat="1" ht="11.25" customHeight="1">
      <c r="A227" s="5"/>
      <c r="D227" s="5"/>
      <c r="G227" s="5"/>
      <c r="I227" s="20"/>
      <c r="J227" s="6"/>
      <c r="M227" s="5"/>
    </row>
    <row r="228" spans="1:13" s="8" customFormat="1" ht="11.25" customHeight="1">
      <c r="A228" s="5"/>
      <c r="D228" s="5"/>
      <c r="G228" s="5"/>
      <c r="I228" s="20"/>
      <c r="J228" s="6"/>
      <c r="M228" s="5"/>
    </row>
    <row r="229" spans="1:13" s="8" customFormat="1" ht="11.25" customHeight="1">
      <c r="A229" s="5"/>
      <c r="D229" s="5"/>
      <c r="G229" s="5"/>
      <c r="I229" s="20"/>
      <c r="J229" s="6"/>
      <c r="M229" s="5"/>
    </row>
    <row r="230" spans="1:13" s="8" customFormat="1" ht="11.25" customHeight="1">
      <c r="A230" s="5"/>
      <c r="D230" s="5"/>
      <c r="G230" s="5"/>
      <c r="I230" s="20"/>
      <c r="J230" s="6"/>
      <c r="M230" s="5"/>
    </row>
    <row r="231" spans="1:13" s="8" customFormat="1" ht="11.25" customHeight="1">
      <c r="A231" s="5"/>
      <c r="D231" s="5"/>
      <c r="G231" s="5"/>
      <c r="I231" s="20"/>
      <c r="J231" s="6"/>
      <c r="M231" s="5"/>
    </row>
    <row r="232" spans="1:13" s="8" customFormat="1" ht="11.25" customHeight="1">
      <c r="A232" s="5"/>
      <c r="D232" s="5"/>
      <c r="G232" s="5"/>
      <c r="I232" s="20"/>
      <c r="J232" s="6"/>
      <c r="M232" s="5"/>
    </row>
    <row r="233" spans="1:13" s="8" customFormat="1" ht="11.25" customHeight="1">
      <c r="A233" s="5"/>
      <c r="D233" s="5"/>
      <c r="G233" s="5"/>
      <c r="I233" s="20"/>
      <c r="J233" s="6"/>
      <c r="M233" s="5"/>
    </row>
    <row r="234" spans="1:13" s="8" customFormat="1" ht="11.25" customHeight="1">
      <c r="A234" s="5"/>
      <c r="D234" s="5"/>
      <c r="G234" s="5"/>
      <c r="I234" s="20"/>
      <c r="J234" s="6"/>
      <c r="M234" s="5"/>
    </row>
    <row r="235" spans="1:13" s="8" customFormat="1" ht="11.25" customHeight="1">
      <c r="A235" s="5"/>
      <c r="D235" s="5"/>
      <c r="G235" s="5"/>
      <c r="I235" s="20"/>
      <c r="J235" s="6"/>
      <c r="M235" s="5"/>
    </row>
    <row r="236" spans="1:13" s="8" customFormat="1" ht="11.25" customHeight="1">
      <c r="A236" s="5"/>
      <c r="D236" s="5"/>
      <c r="G236" s="5"/>
      <c r="I236" s="20"/>
      <c r="J236" s="6"/>
      <c r="M236" s="5"/>
    </row>
    <row r="237" spans="1:13" s="8" customFormat="1" ht="11.25" customHeight="1">
      <c r="A237" s="5"/>
      <c r="D237" s="5"/>
      <c r="G237" s="5"/>
      <c r="I237" s="20"/>
      <c r="J237" s="6"/>
      <c r="M237" s="5"/>
    </row>
    <row r="238" spans="1:13" s="8" customFormat="1" ht="11.25" customHeight="1">
      <c r="A238" s="5"/>
      <c r="D238" s="5"/>
      <c r="G238" s="5"/>
      <c r="I238" s="20"/>
      <c r="J238" s="6"/>
      <c r="M238" s="5"/>
    </row>
    <row r="239" spans="1:13" s="8" customFormat="1" ht="11.25" customHeight="1">
      <c r="A239" s="5"/>
      <c r="D239" s="5"/>
      <c r="G239" s="5"/>
      <c r="I239" s="20"/>
      <c r="J239" s="6"/>
      <c r="M239" s="5"/>
    </row>
    <row r="240" spans="1:13" s="8" customFormat="1" ht="11.25" customHeight="1">
      <c r="A240" s="5"/>
      <c r="D240" s="5"/>
      <c r="G240" s="5"/>
      <c r="I240" s="20"/>
      <c r="J240" s="6"/>
      <c r="M240" s="5"/>
    </row>
    <row r="241" spans="1:13" s="8" customFormat="1" ht="11.25" customHeight="1">
      <c r="A241" s="5"/>
      <c r="D241" s="5"/>
      <c r="G241" s="5"/>
      <c r="I241" s="20"/>
      <c r="J241" s="6"/>
      <c r="M241" s="5"/>
    </row>
    <row r="242" spans="1:13" s="8" customFormat="1" ht="11.25" customHeight="1">
      <c r="A242" s="5"/>
      <c r="D242" s="5"/>
      <c r="G242" s="5"/>
      <c r="I242" s="20"/>
      <c r="J242" s="6"/>
      <c r="M242" s="5"/>
    </row>
    <row r="243" spans="1:13" s="8" customFormat="1" ht="11.25" customHeight="1">
      <c r="A243" s="5"/>
      <c r="D243" s="5"/>
      <c r="G243" s="5"/>
      <c r="I243" s="20"/>
      <c r="J243" s="6"/>
      <c r="M243" s="5"/>
    </row>
    <row r="244" spans="1:13" s="8" customFormat="1" ht="11.25" customHeight="1">
      <c r="A244" s="5"/>
      <c r="D244" s="5"/>
      <c r="G244" s="5"/>
      <c r="I244" s="20"/>
      <c r="J244" s="6"/>
      <c r="M244" s="5"/>
    </row>
    <row r="245" spans="1:13" s="8" customFormat="1" ht="11.25" customHeight="1">
      <c r="A245" s="5"/>
      <c r="D245" s="5"/>
      <c r="G245" s="5"/>
      <c r="I245" s="20"/>
      <c r="J245" s="6"/>
      <c r="M245" s="5"/>
    </row>
    <row r="246" spans="1:13" s="8" customFormat="1" ht="11.25" customHeight="1">
      <c r="A246" s="5"/>
      <c r="D246" s="5"/>
      <c r="G246" s="5"/>
      <c r="I246" s="20"/>
      <c r="J246" s="6"/>
      <c r="M246" s="5"/>
    </row>
    <row r="247" spans="1:13" s="8" customFormat="1" ht="11.25" customHeight="1">
      <c r="A247" s="5"/>
      <c r="D247" s="5"/>
      <c r="G247" s="5"/>
      <c r="I247" s="20"/>
      <c r="J247" s="6"/>
      <c r="M247" s="5"/>
    </row>
    <row r="248" spans="1:13" s="8" customFormat="1" ht="11.25" customHeight="1">
      <c r="A248" s="5"/>
      <c r="D248" s="5"/>
      <c r="G248" s="5"/>
      <c r="I248" s="20"/>
      <c r="J248" s="6"/>
      <c r="M248" s="5"/>
    </row>
    <row r="249" spans="1:13" s="8" customFormat="1" ht="11.25" customHeight="1">
      <c r="A249" s="5"/>
      <c r="D249" s="5"/>
      <c r="G249" s="5"/>
      <c r="I249" s="20"/>
      <c r="J249" s="6"/>
      <c r="M249" s="5"/>
    </row>
    <row r="250" spans="1:13" s="8" customFormat="1" ht="11.25" customHeight="1">
      <c r="A250" s="5"/>
      <c r="D250" s="5"/>
      <c r="G250" s="5"/>
      <c r="I250" s="20"/>
      <c r="J250" s="6"/>
      <c r="M250" s="5"/>
    </row>
    <row r="251" spans="1:13" s="8" customFormat="1" ht="11.25" customHeight="1">
      <c r="A251" s="5"/>
      <c r="D251" s="5"/>
      <c r="G251" s="5"/>
      <c r="I251" s="20"/>
      <c r="J251" s="6"/>
      <c r="M251" s="5"/>
    </row>
    <row r="252" spans="1:13" s="8" customFormat="1" ht="11.25" customHeight="1">
      <c r="A252" s="5"/>
      <c r="D252" s="5"/>
      <c r="G252" s="5"/>
      <c r="I252" s="20"/>
      <c r="J252" s="6"/>
      <c r="M252" s="5"/>
    </row>
    <row r="253" spans="1:13" s="8" customFormat="1" ht="11.25" customHeight="1">
      <c r="A253" s="5"/>
      <c r="D253" s="5"/>
      <c r="G253" s="5"/>
      <c r="I253" s="20"/>
      <c r="J253" s="6"/>
      <c r="M253" s="5"/>
    </row>
    <row r="254" spans="1:13" s="8" customFormat="1" ht="11.25" customHeight="1">
      <c r="A254" s="5"/>
      <c r="D254" s="5"/>
      <c r="G254" s="5"/>
      <c r="I254" s="20"/>
      <c r="J254" s="6"/>
      <c r="M254" s="5"/>
    </row>
    <row r="255" spans="1:13" s="8" customFormat="1" ht="11.25" customHeight="1">
      <c r="A255" s="5"/>
      <c r="D255" s="5"/>
      <c r="G255" s="5"/>
      <c r="I255" s="20"/>
      <c r="J255" s="6"/>
      <c r="M255" s="5"/>
    </row>
    <row r="256" spans="1:13" s="8" customFormat="1" ht="11.25" customHeight="1">
      <c r="A256" s="5"/>
      <c r="D256" s="5"/>
      <c r="G256" s="5"/>
      <c r="I256" s="20"/>
      <c r="J256" s="6"/>
      <c r="M256" s="5"/>
    </row>
    <row r="257" spans="1:13" s="8" customFormat="1" ht="11.25" customHeight="1">
      <c r="A257" s="5"/>
      <c r="D257" s="5"/>
      <c r="G257" s="5"/>
      <c r="I257" s="20"/>
      <c r="J257" s="6"/>
      <c r="M257" s="5"/>
    </row>
    <row r="258" spans="1:13" s="8" customFormat="1" ht="11.25" customHeight="1">
      <c r="A258" s="5"/>
      <c r="D258" s="5"/>
      <c r="G258" s="5"/>
      <c r="I258" s="20"/>
      <c r="J258" s="6"/>
      <c r="M258" s="5"/>
    </row>
    <row r="259" spans="1:13" s="8" customFormat="1" ht="11.25" customHeight="1">
      <c r="A259" s="5"/>
      <c r="D259" s="5"/>
      <c r="G259" s="5"/>
      <c r="I259" s="20"/>
      <c r="J259" s="6"/>
      <c r="M259" s="5"/>
    </row>
    <row r="260" spans="1:13" s="8" customFormat="1" ht="11.25" customHeight="1">
      <c r="A260" s="5"/>
      <c r="D260" s="5"/>
      <c r="G260" s="5"/>
      <c r="I260" s="20"/>
      <c r="J260" s="6"/>
      <c r="M260" s="5"/>
    </row>
    <row r="261" spans="1:13" s="8" customFormat="1" ht="11.25" customHeight="1">
      <c r="A261" s="5"/>
      <c r="D261" s="5"/>
      <c r="G261" s="5"/>
      <c r="I261" s="20"/>
      <c r="J261" s="6"/>
      <c r="M261" s="5"/>
    </row>
    <row r="262" spans="1:13" s="8" customFormat="1" ht="11.25" customHeight="1">
      <c r="A262" s="5"/>
      <c r="D262" s="5"/>
      <c r="G262" s="5"/>
      <c r="I262" s="20"/>
      <c r="J262" s="6"/>
      <c r="M262" s="5"/>
    </row>
    <row r="263" spans="1:13" s="8" customFormat="1" ht="11.25" customHeight="1">
      <c r="A263" s="5"/>
      <c r="D263" s="5"/>
      <c r="G263" s="5"/>
      <c r="I263" s="20"/>
      <c r="J263" s="6"/>
      <c r="M263" s="5"/>
    </row>
    <row r="264" spans="1:13" s="8" customFormat="1" ht="11.25" customHeight="1">
      <c r="A264" s="5"/>
      <c r="D264" s="5"/>
      <c r="G264" s="5"/>
      <c r="I264" s="20"/>
      <c r="J264" s="6"/>
      <c r="M264" s="5"/>
    </row>
    <row r="265" spans="1:13" s="8" customFormat="1" ht="11.25" customHeight="1">
      <c r="A265" s="5"/>
      <c r="D265" s="5"/>
      <c r="G265" s="5"/>
      <c r="I265" s="20"/>
      <c r="J265" s="6"/>
      <c r="M265" s="5"/>
    </row>
    <row r="266" spans="1:13" s="8" customFormat="1" ht="11.25" customHeight="1">
      <c r="A266" s="5"/>
      <c r="D266" s="5"/>
      <c r="G266" s="5"/>
      <c r="I266" s="20"/>
      <c r="J266" s="6"/>
      <c r="M266" s="5"/>
    </row>
    <row r="267" spans="1:13" s="8" customFormat="1" ht="11.25" customHeight="1">
      <c r="A267" s="5"/>
      <c r="D267" s="5"/>
      <c r="G267" s="5"/>
      <c r="I267" s="20"/>
      <c r="J267" s="6"/>
      <c r="M267" s="5"/>
    </row>
    <row r="268" spans="1:13" s="8" customFormat="1" ht="11.25" customHeight="1">
      <c r="A268" s="5"/>
      <c r="D268" s="5"/>
      <c r="G268" s="5"/>
      <c r="I268" s="20"/>
      <c r="J268" s="6"/>
      <c r="M268" s="5"/>
    </row>
    <row r="269" spans="1:13" s="8" customFormat="1" ht="11.25" customHeight="1">
      <c r="A269" s="5"/>
      <c r="D269" s="5"/>
      <c r="G269" s="5"/>
      <c r="I269" s="20"/>
      <c r="J269" s="6"/>
      <c r="M269" s="5"/>
    </row>
    <row r="270" spans="1:13" s="8" customFormat="1" ht="11.25" customHeight="1">
      <c r="A270" s="5"/>
      <c r="D270" s="5"/>
      <c r="G270" s="5"/>
      <c r="I270" s="20"/>
      <c r="J270" s="6"/>
      <c r="M270" s="5"/>
    </row>
    <row r="271" spans="1:13" s="8" customFormat="1" ht="11.25" customHeight="1">
      <c r="A271" s="5"/>
      <c r="D271" s="5"/>
      <c r="G271" s="5"/>
      <c r="I271" s="20"/>
      <c r="J271" s="6"/>
      <c r="M271" s="5"/>
    </row>
    <row r="272" spans="1:13" s="8" customFormat="1" ht="11.25" customHeight="1">
      <c r="A272" s="5"/>
      <c r="D272" s="5"/>
      <c r="G272" s="5"/>
      <c r="I272" s="20"/>
      <c r="J272" s="6"/>
      <c r="M272" s="5"/>
    </row>
    <row r="273" spans="1:21" s="8" customFormat="1" ht="11.25" customHeight="1">
      <c r="A273" s="5"/>
      <c r="D273" s="5"/>
      <c r="G273" s="5"/>
      <c r="I273" s="20"/>
      <c r="J273" s="6"/>
      <c r="M273" s="5"/>
    </row>
    <row r="274" spans="1:21" s="8" customFormat="1" ht="11.25" customHeight="1">
      <c r="A274" s="5"/>
      <c r="D274" s="5"/>
      <c r="G274" s="5"/>
      <c r="I274" s="20"/>
      <c r="J274" s="6"/>
      <c r="M274" s="5"/>
    </row>
    <row r="275" spans="1:21" s="8" customFormat="1" ht="11.25" customHeight="1">
      <c r="A275" s="5"/>
      <c r="D275" s="5"/>
      <c r="G275" s="5"/>
      <c r="I275" s="20"/>
      <c r="J275" s="6"/>
      <c r="M275" s="5"/>
    </row>
    <row r="276" spans="1:21" s="8" customFormat="1" ht="11.25" customHeight="1">
      <c r="A276" s="5"/>
      <c r="D276" s="5"/>
      <c r="G276" s="5"/>
      <c r="I276" s="20"/>
      <c r="J276" s="6"/>
      <c r="M276" s="5"/>
    </row>
    <row r="277" spans="1:21" s="8" customFormat="1" ht="11.25" customHeight="1">
      <c r="A277" s="5"/>
      <c r="D277" s="5"/>
      <c r="G277" s="5"/>
      <c r="I277" s="20"/>
      <c r="J277" s="6"/>
      <c r="M277" s="5"/>
    </row>
    <row r="278" spans="1:21" s="8" customFormat="1" ht="11.25" customHeight="1">
      <c r="A278" s="5"/>
      <c r="D278" s="5"/>
      <c r="G278" s="5"/>
      <c r="I278" s="20"/>
      <c r="J278" s="6"/>
      <c r="M278" s="5"/>
    </row>
    <row r="279" spans="1:21" s="8" customFormat="1" ht="11.25" customHeight="1">
      <c r="A279" s="5"/>
      <c r="D279" s="5"/>
      <c r="G279" s="5"/>
      <c r="I279" s="20"/>
      <c r="J279" s="6"/>
      <c r="M279" s="5"/>
    </row>
    <row r="280" spans="1:21" s="8" customFormat="1" ht="11.25" customHeight="1">
      <c r="A280" s="5"/>
      <c r="D280" s="5"/>
      <c r="G280" s="5"/>
      <c r="I280" s="20"/>
      <c r="J280" s="6"/>
      <c r="M280" s="5"/>
    </row>
    <row r="281" spans="1:21" s="8" customFormat="1" ht="11.25" customHeight="1">
      <c r="A281" s="5"/>
      <c r="D281" s="5"/>
      <c r="G281" s="5"/>
      <c r="I281" s="20"/>
      <c r="J281" s="6"/>
      <c r="M281" s="5"/>
    </row>
    <row r="282" spans="1:21" s="8" customFormat="1" ht="11.25" customHeight="1">
      <c r="A282" s="5"/>
      <c r="D282" s="5"/>
      <c r="G282" s="5"/>
      <c r="I282" s="20"/>
      <c r="J282" s="6"/>
      <c r="M282" s="5"/>
    </row>
    <row r="283" spans="1:21" s="8" customFormat="1" ht="11.25" customHeight="1">
      <c r="A283" s="5"/>
      <c r="D283" s="5"/>
      <c r="G283" s="5"/>
      <c r="I283" s="20"/>
      <c r="J283" s="6"/>
      <c r="M283" s="5"/>
    </row>
    <row r="284" spans="1:21" s="8" customFormat="1" ht="11.25" customHeight="1">
      <c r="A284" s="5"/>
      <c r="D284" s="5"/>
      <c r="G284" s="5"/>
      <c r="I284" s="20"/>
      <c r="J284" s="6"/>
      <c r="M284" s="5"/>
    </row>
    <row r="285" spans="1:21" ht="11.25" customHeight="1">
      <c r="A285" s="5"/>
      <c r="B285" s="8"/>
      <c r="C285" s="8"/>
      <c r="D285" s="5"/>
      <c r="E285" s="8"/>
      <c r="F285" s="8"/>
      <c r="G285" s="5"/>
      <c r="H285" s="8"/>
      <c r="I285" s="20"/>
      <c r="J285" s="6"/>
      <c r="K285" s="8"/>
      <c r="L285" s="8"/>
      <c r="M285" s="5"/>
      <c r="N285" s="8"/>
      <c r="O285" s="8"/>
      <c r="P285" s="8"/>
      <c r="Q285" s="8"/>
      <c r="R285" s="8"/>
      <c r="S285" s="8"/>
      <c r="T285" s="8"/>
      <c r="U285" s="8"/>
    </row>
    <row r="286" spans="1:21" ht="11.25" customHeight="1">
      <c r="A286" s="5"/>
      <c r="B286" s="8"/>
      <c r="C286" s="8"/>
      <c r="D286" s="5"/>
      <c r="E286" s="8"/>
      <c r="F286" s="8"/>
      <c r="G286" s="5"/>
      <c r="H286" s="8"/>
      <c r="I286" s="20"/>
      <c r="J286" s="6"/>
      <c r="K286" s="8"/>
      <c r="L286" s="8"/>
      <c r="M286" s="5"/>
      <c r="N286" s="8"/>
      <c r="O286" s="8"/>
      <c r="P286" s="8"/>
      <c r="Q286" s="8"/>
      <c r="R286" s="8"/>
      <c r="S286" s="8"/>
      <c r="T286" s="8"/>
      <c r="U286" s="8"/>
    </row>
    <row r="287" spans="1:21" ht="11.25" customHeight="1">
      <c r="A287" s="5"/>
      <c r="B287" s="8"/>
      <c r="C287" s="8"/>
      <c r="D287" s="5"/>
      <c r="E287" s="8"/>
      <c r="F287" s="8"/>
      <c r="G287" s="5"/>
      <c r="H287" s="8"/>
      <c r="I287" s="20"/>
      <c r="J287" s="6"/>
      <c r="K287" s="8"/>
      <c r="L287" s="8"/>
      <c r="M287" s="5"/>
      <c r="N287" s="8"/>
      <c r="O287" s="8"/>
      <c r="P287" s="8"/>
      <c r="Q287" s="8"/>
      <c r="R287" s="8"/>
      <c r="S287" s="8"/>
      <c r="T287" s="8"/>
      <c r="U287" s="8"/>
    </row>
    <row r="288" spans="1:21" ht="11.25" customHeight="1">
      <c r="A288" s="5"/>
      <c r="B288" s="8"/>
      <c r="C288" s="8"/>
      <c r="D288" s="5"/>
      <c r="E288" s="8"/>
      <c r="F288" s="8"/>
      <c r="G288" s="5"/>
      <c r="H288" s="8"/>
      <c r="I288" s="20"/>
      <c r="J288" s="6"/>
      <c r="K288" s="8"/>
      <c r="L288" s="8"/>
      <c r="M288" s="5"/>
      <c r="N288" s="8"/>
      <c r="O288" s="8"/>
      <c r="P288" s="8"/>
      <c r="Q288" s="8"/>
      <c r="R288" s="8"/>
      <c r="S288" s="8"/>
      <c r="T288" s="8"/>
      <c r="U288" s="8"/>
    </row>
    <row r="289" spans="1:21" ht="11.25" customHeight="1">
      <c r="P289" s="8"/>
      <c r="Q289" s="8"/>
      <c r="R289" s="8"/>
      <c r="S289" s="8"/>
      <c r="T289" s="8"/>
      <c r="U289" s="8"/>
    </row>
    <row r="290" spans="1:21" ht="11.25" customHeight="1">
      <c r="P290" s="8"/>
      <c r="Q290" s="8"/>
      <c r="R290" s="8"/>
      <c r="S290" s="8"/>
      <c r="T290" s="8"/>
      <c r="U290" s="8"/>
    </row>
    <row r="291" spans="1:21" ht="11.25" customHeight="1">
      <c r="P291" s="8"/>
      <c r="Q291" s="8"/>
      <c r="R291" s="8"/>
      <c r="S291" s="8"/>
      <c r="T291" s="8"/>
      <c r="U291" s="8"/>
    </row>
    <row r="292" spans="1:21" ht="11.25" customHeight="1">
      <c r="P292" s="8"/>
      <c r="Q292" s="8"/>
      <c r="R292" s="8"/>
      <c r="S292" s="8"/>
      <c r="T292" s="8"/>
      <c r="U292" s="8"/>
    </row>
    <row r="293" spans="1:21" ht="11.25" customHeight="1">
      <c r="P293" s="8"/>
      <c r="Q293" s="8"/>
      <c r="R293" s="8"/>
      <c r="S293" s="8"/>
      <c r="T293" s="8"/>
      <c r="U293" s="8"/>
    </row>
    <row r="294" spans="1:21" ht="11.25" customHeight="1">
      <c r="P294" s="8"/>
      <c r="Q294" s="8"/>
      <c r="R294" s="8"/>
      <c r="S294" s="8"/>
      <c r="T294" s="8"/>
      <c r="U294" s="8"/>
    </row>
    <row r="295" spans="1:21" ht="11.25" customHeight="1">
      <c r="A295" s="35"/>
      <c r="D295" s="35"/>
      <c r="G295" s="35"/>
      <c r="I295" s="35"/>
      <c r="J295" s="35"/>
      <c r="M295" s="35"/>
      <c r="P295" s="8"/>
      <c r="Q295" s="8"/>
      <c r="R295" s="8"/>
      <c r="S295" s="8"/>
      <c r="T295" s="8"/>
      <c r="U295" s="8"/>
    </row>
    <row r="296" spans="1:21" ht="11.25" customHeight="1">
      <c r="A296" s="35"/>
      <c r="D296" s="35"/>
      <c r="G296" s="35"/>
      <c r="I296" s="35"/>
      <c r="J296" s="35"/>
      <c r="M296" s="35"/>
      <c r="P296" s="8"/>
      <c r="Q296" s="8"/>
      <c r="R296" s="8"/>
      <c r="S296" s="8"/>
      <c r="T296" s="8"/>
      <c r="U296" s="8"/>
    </row>
    <row r="297" spans="1:21" ht="11.25" customHeight="1">
      <c r="A297" s="35"/>
      <c r="D297" s="35"/>
      <c r="G297" s="35"/>
      <c r="I297" s="35"/>
      <c r="J297" s="35"/>
      <c r="M297" s="35"/>
      <c r="P297" s="8"/>
      <c r="Q297" s="8"/>
      <c r="R297" s="8"/>
      <c r="S297" s="8"/>
      <c r="T297" s="8"/>
      <c r="U297" s="8"/>
    </row>
    <row r="298" spans="1:21" ht="11.25" customHeight="1">
      <c r="A298" s="35"/>
      <c r="D298" s="35"/>
      <c r="G298" s="35"/>
      <c r="I298" s="35"/>
      <c r="J298" s="35"/>
      <c r="M298" s="35"/>
      <c r="P298" s="8"/>
      <c r="Q298" s="8"/>
      <c r="R298" s="8"/>
      <c r="S298" s="8"/>
      <c r="T298" s="8"/>
      <c r="U298" s="8"/>
    </row>
    <row r="299" spans="1:21" ht="11.25" customHeight="1">
      <c r="A299" s="35"/>
      <c r="D299" s="35"/>
      <c r="G299" s="35"/>
      <c r="I299" s="35"/>
      <c r="J299" s="35"/>
      <c r="M299" s="35"/>
      <c r="P299" s="8"/>
      <c r="Q299" s="8"/>
      <c r="R299" s="8"/>
      <c r="S299" s="8"/>
      <c r="T299" s="8"/>
      <c r="U299" s="8"/>
    </row>
    <row r="300" spans="1:21" ht="11.25" customHeight="1">
      <c r="A300" s="35"/>
      <c r="D300" s="35"/>
      <c r="G300" s="35"/>
      <c r="I300" s="35"/>
      <c r="J300" s="35"/>
      <c r="M300" s="35"/>
      <c r="P300" s="8"/>
      <c r="Q300" s="8"/>
      <c r="R300" s="8"/>
      <c r="S300" s="8"/>
      <c r="T300" s="8"/>
      <c r="U300" s="8"/>
    </row>
    <row r="301" spans="1:21" ht="11.25" customHeight="1">
      <c r="A301" s="35"/>
      <c r="D301" s="35"/>
      <c r="G301" s="35"/>
      <c r="I301" s="35"/>
      <c r="J301" s="35"/>
      <c r="M301" s="35"/>
      <c r="P301" s="8"/>
      <c r="Q301" s="8"/>
      <c r="R301" s="8"/>
      <c r="S301" s="8"/>
      <c r="T301" s="8"/>
      <c r="U301" s="8"/>
    </row>
    <row r="302" spans="1:21" ht="11.25" customHeight="1">
      <c r="A302" s="35"/>
      <c r="D302" s="35"/>
      <c r="G302" s="35"/>
      <c r="I302" s="35"/>
      <c r="J302" s="35"/>
      <c r="M302" s="35"/>
      <c r="P302" s="8"/>
      <c r="Q302" s="8"/>
      <c r="R302" s="8"/>
      <c r="S302" s="8"/>
      <c r="T302" s="8"/>
      <c r="U302" s="8"/>
    </row>
    <row r="303" spans="1:21" ht="11.25" customHeight="1">
      <c r="A303" s="35"/>
      <c r="D303" s="35"/>
      <c r="G303" s="35"/>
      <c r="I303" s="35"/>
      <c r="J303" s="35"/>
      <c r="M303" s="35"/>
      <c r="P303" s="8"/>
      <c r="Q303" s="8"/>
      <c r="R303" s="8"/>
      <c r="S303" s="8"/>
      <c r="T303" s="8"/>
      <c r="U303" s="8"/>
    </row>
    <row r="304" spans="1:21" ht="11.25" customHeight="1">
      <c r="A304" s="35"/>
      <c r="D304" s="35"/>
      <c r="G304" s="35"/>
      <c r="I304" s="35"/>
      <c r="J304" s="35"/>
      <c r="M304" s="35"/>
      <c r="P304" s="8"/>
      <c r="Q304" s="8"/>
      <c r="R304" s="8"/>
      <c r="S304" s="8"/>
      <c r="T304" s="8"/>
      <c r="U304" s="8"/>
    </row>
    <row r="305" spans="1:21" ht="11.25" customHeight="1">
      <c r="A305" s="35"/>
      <c r="D305" s="35"/>
      <c r="G305" s="35"/>
      <c r="I305" s="35"/>
      <c r="J305" s="35"/>
      <c r="M305" s="35"/>
      <c r="P305" s="8"/>
      <c r="Q305" s="8"/>
      <c r="R305" s="8"/>
      <c r="S305" s="8"/>
      <c r="T305" s="8"/>
      <c r="U305" s="8"/>
    </row>
  </sheetData>
  <mergeCells count="123">
    <mergeCell ref="H56:I56"/>
    <mergeCell ref="K56:L56"/>
    <mergeCell ref="N56:O56"/>
    <mergeCell ref="C57:E57"/>
    <mergeCell ref="B51:C51"/>
    <mergeCell ref="E51:F51"/>
    <mergeCell ref="B53:C53"/>
    <mergeCell ref="E53:F53"/>
    <mergeCell ref="G53:H54"/>
    <mergeCell ref="B54:C54"/>
    <mergeCell ref="E54:F54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</mergeCells>
  <pageMargins left="0.23622047244094491" right="0.23622047244094491" top="0.11811023622047245" bottom="0.11811023622047245" header="0" footer="0"/>
  <pageSetup paperSize="9" scale="6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5"/>
  <sheetViews>
    <sheetView view="pageBreakPreview" zoomScaleSheetLayoutView="100" workbookViewId="0">
      <selection sqref="A1:O1"/>
    </sheetView>
  </sheetViews>
  <sheetFormatPr defaultColWidth="7.140625" defaultRowHeight="11.25" customHeight="1"/>
  <cols>
    <col min="1" max="1" width="3.7109375" style="138" customWidth="1"/>
    <col min="2" max="3" width="12.7109375" style="136" customWidth="1"/>
    <col min="4" max="4" width="3.7109375" style="138" customWidth="1"/>
    <col min="5" max="6" width="12.7109375" style="136" customWidth="1"/>
    <col min="7" max="7" width="3.7109375" style="138" customWidth="1"/>
    <col min="8" max="8" width="12.7109375" style="136" customWidth="1"/>
    <col min="9" max="9" width="12.7109375" style="181" customWidth="1"/>
    <col min="10" max="10" width="3.7109375" style="179" customWidth="1"/>
    <col min="11" max="12" width="12.7109375" style="136" customWidth="1"/>
    <col min="13" max="13" width="3.7109375" style="138" customWidth="1"/>
    <col min="14" max="15" width="12.7109375" style="136" customWidth="1"/>
    <col min="16" max="16384" width="7.140625" style="136"/>
  </cols>
  <sheetData>
    <row r="1" spans="1:18" ht="15.95" customHeight="1">
      <c r="A1" s="269" t="s">
        <v>23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</row>
    <row r="2" spans="1:18" ht="15.95" customHeight="1">
      <c r="A2" s="269" t="s">
        <v>22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</row>
    <row r="3" spans="1:18" ht="15.95" customHeight="1">
      <c r="A3" s="269" t="s">
        <v>21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</row>
    <row r="4" spans="1:18" s="137" customFormat="1" ht="15.95" customHeight="1">
      <c r="A4" s="270" t="str">
        <f>[2]MSC!B1</f>
        <v>XIII открытый городской турнир по бадминтону "Кубок КемГУ"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</row>
    <row r="5" spans="1:18" s="137" customFormat="1" ht="15.95" customHeight="1">
      <c r="A5" s="273" t="s">
        <v>20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</row>
    <row r="6" spans="1:18" ht="15.95" customHeight="1">
      <c r="B6" s="139"/>
      <c r="C6" s="139"/>
      <c r="D6" s="140"/>
      <c r="E6" s="139"/>
      <c r="F6" s="141"/>
      <c r="G6" s="142"/>
      <c r="H6" s="141"/>
      <c r="I6" s="141"/>
      <c r="J6" s="142"/>
      <c r="K6" s="141"/>
      <c r="L6" s="141"/>
      <c r="M6" s="142"/>
      <c r="N6" s="141"/>
      <c r="O6" s="139"/>
    </row>
    <row r="7" spans="1:18" ht="15.95" customHeight="1">
      <c r="B7" s="143" t="s">
        <v>19</v>
      </c>
      <c r="C7" s="237" t="str">
        <f>[2]MSC!B2</f>
        <v>Кемерово</v>
      </c>
      <c r="D7" s="237"/>
      <c r="E7" s="237"/>
      <c r="H7" s="137" t="s">
        <v>18</v>
      </c>
      <c r="I7" s="137"/>
      <c r="J7" s="145"/>
      <c r="K7" s="274" t="str">
        <f>[2]MSC!B3</f>
        <v>17-19.01.2020</v>
      </c>
      <c r="L7" s="266"/>
      <c r="N7" s="143" t="s">
        <v>17</v>
      </c>
      <c r="O7" s="146" t="str">
        <f>[2]MSC!B5</f>
        <v>MSC</v>
      </c>
    </row>
    <row r="8" spans="1:18" ht="15.95" customHeight="1">
      <c r="E8" s="147"/>
      <c r="F8" s="148"/>
      <c r="G8" s="149"/>
      <c r="H8" s="147"/>
      <c r="I8" s="147"/>
      <c r="J8" s="150"/>
      <c r="K8" s="151"/>
      <c r="L8" s="151"/>
      <c r="M8" s="152"/>
      <c r="N8" s="151"/>
      <c r="O8" s="147"/>
    </row>
    <row r="9" spans="1:18" s="158" customFormat="1" ht="15.95" customHeight="1">
      <c r="A9" s="154">
        <v>1</v>
      </c>
      <c r="B9" s="275" t="str">
        <f>IF(VLOOKUP(A9,[2]MSC!$C$5:$D$20,2,FALSE)=0,"X",VLOOKUP(A9,[2]MSC!$C$5:$D$20,2,FALSE))</f>
        <v>Мирзахметов Холя</v>
      </c>
      <c r="C9" s="276"/>
      <c r="D9" s="155">
        <v>1</v>
      </c>
      <c r="E9" s="243" t="str">
        <f>B9</f>
        <v>Мирзахметов Холя</v>
      </c>
      <c r="F9" s="243"/>
      <c r="G9" s="156"/>
      <c r="H9" s="176"/>
      <c r="I9" s="176"/>
      <c r="J9" s="156"/>
      <c r="K9" s="157"/>
      <c r="L9" s="157"/>
      <c r="P9" s="157"/>
      <c r="Q9" s="157"/>
      <c r="R9" s="157"/>
    </row>
    <row r="10" spans="1:18" s="158" customFormat="1" ht="15.95" customHeight="1">
      <c r="A10" s="154">
        <v>16</v>
      </c>
      <c r="B10" s="275" t="str">
        <f>IF(VLOOKUP(A10,[2]MSC!$C$5:$D$20,2,FALSE)=0,"X",VLOOKUP(A10,[2]MSC!$C$5:$D$20,2,FALSE))</f>
        <v>Ратников Николай</v>
      </c>
      <c r="C10" s="276"/>
      <c r="D10" s="159"/>
      <c r="E10" s="248" t="s">
        <v>163</v>
      </c>
      <c r="F10" s="256"/>
      <c r="G10" s="155">
        <v>13</v>
      </c>
      <c r="H10" s="243" t="str">
        <f>E9</f>
        <v>Мирзахметов Холя</v>
      </c>
      <c r="I10" s="243"/>
      <c r="J10" s="156"/>
      <c r="K10" s="176"/>
      <c r="L10" s="176"/>
      <c r="Q10" s="157"/>
      <c r="R10" s="157"/>
    </row>
    <row r="11" spans="1:18" s="158" customFormat="1" ht="15.95" customHeight="1">
      <c r="A11" s="154">
        <v>9</v>
      </c>
      <c r="B11" s="275" t="str">
        <f>IF(VLOOKUP(A11,[2]MSC!$C$5:$D$20,2,FALSE)=0,"X",VLOOKUP(A11,[2]MSC!$C$5:$D$20,2,FALSE))</f>
        <v>Черепанов Алексей</v>
      </c>
      <c r="C11" s="276"/>
      <c r="D11" s="155">
        <v>2</v>
      </c>
      <c r="E11" s="243" t="str">
        <f>B12</f>
        <v>Михеев Михаил</v>
      </c>
      <c r="F11" s="243"/>
      <c r="G11" s="159"/>
      <c r="H11" s="248" t="s">
        <v>56</v>
      </c>
      <c r="I11" s="256"/>
      <c r="J11" s="156"/>
      <c r="K11" s="160"/>
      <c r="L11" s="157"/>
      <c r="P11" s="162"/>
      <c r="Q11" s="157"/>
      <c r="R11" s="157"/>
    </row>
    <row r="12" spans="1:18" s="158" customFormat="1" ht="15.95" customHeight="1">
      <c r="A12" s="154">
        <v>8</v>
      </c>
      <c r="B12" s="275" t="str">
        <f>IF(VLOOKUP(A12,[2]MSC!$C$5:$D$20,2,FALSE)=0,"X",VLOOKUP(A12,[2]MSC!$C$5:$D$20,2,FALSE))</f>
        <v>Михеев Михаил</v>
      </c>
      <c r="C12" s="276"/>
      <c r="D12" s="159"/>
      <c r="E12" s="279" t="s">
        <v>33</v>
      </c>
      <c r="F12" s="248"/>
      <c r="G12" s="156"/>
      <c r="H12" s="157"/>
      <c r="I12" s="163"/>
      <c r="J12" s="155">
        <v>23</v>
      </c>
      <c r="K12" s="243" t="str">
        <f>H14</f>
        <v>Кылбелбеу Бакдаулет</v>
      </c>
      <c r="L12" s="243"/>
      <c r="P12" s="157"/>
    </row>
    <row r="13" spans="1:18" s="158" customFormat="1" ht="15.95" customHeight="1">
      <c r="A13" s="154">
        <v>5</v>
      </c>
      <c r="B13" s="275" t="str">
        <f>IF(VLOOKUP(A13,[2]MSC!$C$5:$D$20,2,FALSE)=0,"X",VLOOKUP(A13,[2]MSC!$C$5:$D$20,2,FALSE))</f>
        <v>Ефимов Юрий</v>
      </c>
      <c r="C13" s="276"/>
      <c r="D13" s="173">
        <v>3</v>
      </c>
      <c r="E13" s="243" t="str">
        <f>B13</f>
        <v>Ефимов Юрий</v>
      </c>
      <c r="F13" s="243"/>
      <c r="G13" s="160"/>
      <c r="H13" s="157"/>
      <c r="I13" s="163"/>
      <c r="J13" s="161"/>
      <c r="K13" s="248" t="s">
        <v>164</v>
      </c>
      <c r="L13" s="256"/>
    </row>
    <row r="14" spans="1:18" s="158" customFormat="1" ht="15.95" customHeight="1">
      <c r="A14" s="154">
        <v>12</v>
      </c>
      <c r="B14" s="275" t="str">
        <f>IF(VLOOKUP(A14,[2]MSC!$C$5:$D$20,2,FALSE)=0,"X",VLOOKUP(A14,[2]MSC!$C$5:$D$20,2,FALSE))</f>
        <v>Калыбек Азамат</v>
      </c>
      <c r="C14" s="276"/>
      <c r="D14" s="159"/>
      <c r="E14" s="248" t="s">
        <v>165</v>
      </c>
      <c r="F14" s="256"/>
      <c r="G14" s="155">
        <v>14</v>
      </c>
      <c r="H14" s="243" t="str">
        <f>E15</f>
        <v>Кылбелбеу Бакдаулет</v>
      </c>
      <c r="I14" s="250"/>
      <c r="J14" s="156"/>
      <c r="K14" s="157"/>
      <c r="M14" s="161"/>
      <c r="N14" s="280" t="s">
        <v>16</v>
      </c>
      <c r="O14" s="280"/>
    </row>
    <row r="15" spans="1:18" s="158" customFormat="1" ht="15.95" customHeight="1">
      <c r="A15" s="154">
        <v>13</v>
      </c>
      <c r="B15" s="275" t="str">
        <f>IF(VLOOKUP(A15,[2]MSC!$C$5:$D$20,2,FALSE)=0,"X",VLOOKUP(A15,[2]MSC!$C$5:$D$20,2,FALSE))</f>
        <v>Молдабек Олжас</v>
      </c>
      <c r="C15" s="276"/>
      <c r="D15" s="155">
        <v>4</v>
      </c>
      <c r="E15" s="243" t="str">
        <f>B16</f>
        <v>Кылбелбеу Бакдаулет</v>
      </c>
      <c r="F15" s="250"/>
      <c r="G15" s="156"/>
      <c r="H15" s="248" t="s">
        <v>33</v>
      </c>
      <c r="I15" s="248"/>
      <c r="J15" s="156"/>
      <c r="K15" s="157"/>
      <c r="L15" s="157"/>
      <c r="M15" s="161"/>
      <c r="N15" s="280"/>
      <c r="O15" s="280"/>
      <c r="P15" s="157"/>
    </row>
    <row r="16" spans="1:18" s="158" customFormat="1" ht="15.95" customHeight="1">
      <c r="A16" s="154">
        <v>4</v>
      </c>
      <c r="B16" s="275" t="str">
        <f>IF(VLOOKUP(A16,[2]MSC!$C$5:$D$20,2,FALSE)=0,"X",VLOOKUP(A16,[2]MSC!$C$5:$D$20,2,FALSE))</f>
        <v>Кылбелбеу Бакдаулет</v>
      </c>
      <c r="C16" s="276"/>
      <c r="D16" s="159"/>
      <c r="E16" s="248" t="s">
        <v>25</v>
      </c>
      <c r="F16" s="248"/>
      <c r="G16" s="156"/>
      <c r="H16" s="157"/>
      <c r="I16" s="157"/>
      <c r="J16" s="156"/>
      <c r="K16" s="157"/>
      <c r="M16" s="155">
        <v>32</v>
      </c>
      <c r="N16" s="243" t="str">
        <f>K20</f>
        <v>Модзелевский Дмитрий</v>
      </c>
      <c r="O16" s="243"/>
    </row>
    <row r="17" spans="1:29" s="158" customFormat="1" ht="15.95" customHeight="1">
      <c r="A17" s="154">
        <v>3</v>
      </c>
      <c r="B17" s="275" t="str">
        <f>IF(VLOOKUP(A17,[2]MSC!$C$5:$D$20,2,FALSE)=0,"X",VLOOKUP(A17,[2]MSC!$C$5:$D$20,2,FALSE))</f>
        <v>Сатилханов Шухрат</v>
      </c>
      <c r="C17" s="276"/>
      <c r="D17" s="155">
        <v>5</v>
      </c>
      <c r="E17" s="243" t="str">
        <f>B17</f>
        <v>Сатилханов Шухрат</v>
      </c>
      <c r="F17" s="243"/>
      <c r="G17" s="156"/>
      <c r="H17" s="176"/>
      <c r="I17" s="176"/>
      <c r="J17" s="156"/>
      <c r="K17" s="157"/>
      <c r="L17" s="157"/>
      <c r="M17" s="161"/>
      <c r="N17" s="247" t="s">
        <v>166</v>
      </c>
      <c r="O17" s="247"/>
    </row>
    <row r="18" spans="1:29" s="158" customFormat="1" ht="15.95" customHeight="1">
      <c r="A18" s="154">
        <v>14</v>
      </c>
      <c r="B18" s="275" t="str">
        <f>IF(VLOOKUP(A18,[2]MSC!$C$5:$D$20,2,FALSE)=0,"X",VLOOKUP(A18,[2]MSC!$C$5:$D$20,2,FALSE))</f>
        <v>Баканов Алексей</v>
      </c>
      <c r="C18" s="276"/>
      <c r="D18" s="159"/>
      <c r="E18" s="248" t="s">
        <v>167</v>
      </c>
      <c r="F18" s="256"/>
      <c r="G18" s="155">
        <v>15</v>
      </c>
      <c r="H18" s="243" t="str">
        <f>E17</f>
        <v>Сатилханов Шухрат</v>
      </c>
      <c r="I18" s="243"/>
      <c r="J18" s="156"/>
      <c r="K18" s="176"/>
      <c r="L18" s="176"/>
      <c r="M18" s="161"/>
      <c r="N18" s="157"/>
    </row>
    <row r="19" spans="1:29" s="158" customFormat="1" ht="15.95" customHeight="1">
      <c r="A19" s="154">
        <v>11</v>
      </c>
      <c r="B19" s="275" t="str">
        <f>IF(VLOOKUP(A19,[2]MSC!$C$5:$D$20,2,FALSE)=0,"X",VLOOKUP(A19,[2]MSC!$C$5:$D$20,2,FALSE))</f>
        <v>Кольцов Егор</v>
      </c>
      <c r="C19" s="276"/>
      <c r="D19" s="155">
        <v>6</v>
      </c>
      <c r="E19" s="243" t="str">
        <f>B20</f>
        <v>Ермаков Иван</v>
      </c>
      <c r="F19" s="243"/>
      <c r="G19" s="159"/>
      <c r="H19" s="248" t="s">
        <v>168</v>
      </c>
      <c r="I19" s="256"/>
      <c r="J19" s="156"/>
      <c r="K19" s="160"/>
      <c r="L19" s="157"/>
      <c r="M19" s="161"/>
      <c r="N19" s="157"/>
    </row>
    <row r="20" spans="1:29" s="158" customFormat="1" ht="15.95" customHeight="1">
      <c r="A20" s="154">
        <v>6</v>
      </c>
      <c r="B20" s="275" t="str">
        <f>IF(VLOOKUP(A20,[2]MSC!$C$5:$D$20,2,FALSE)=0,"X",VLOOKUP(A20,[2]MSC!$C$5:$D$20,2,FALSE))</f>
        <v>Ермаков Иван</v>
      </c>
      <c r="C20" s="276"/>
      <c r="D20" s="159"/>
      <c r="E20" s="279" t="s">
        <v>58</v>
      </c>
      <c r="F20" s="248"/>
      <c r="G20" s="156"/>
      <c r="H20" s="157"/>
      <c r="I20" s="163"/>
      <c r="J20" s="155">
        <v>24</v>
      </c>
      <c r="K20" s="243" t="str">
        <f>H22</f>
        <v>Модзелевский Дмитрий</v>
      </c>
      <c r="L20" s="250"/>
      <c r="M20" s="161"/>
      <c r="N20" s="168"/>
    </row>
    <row r="21" spans="1:29" s="158" customFormat="1" ht="15.95" customHeight="1">
      <c r="A21" s="154">
        <v>7</v>
      </c>
      <c r="B21" s="275" t="str">
        <f>IF(VLOOKUP(A21,[2]MSC!$C$5:$D$20,2,FALSE)=0,"X",VLOOKUP(A21,[2]MSC!$C$5:$D$20,2,FALSE))</f>
        <v>Модзелевский Дмитрий</v>
      </c>
      <c r="C21" s="276"/>
      <c r="D21" s="155">
        <v>7</v>
      </c>
      <c r="E21" s="243" t="str">
        <f>B21</f>
        <v>Модзелевский Дмитрий</v>
      </c>
      <c r="F21" s="243"/>
      <c r="G21" s="156"/>
      <c r="H21" s="157"/>
      <c r="I21" s="163"/>
      <c r="J21" s="161"/>
      <c r="K21" s="248" t="s">
        <v>169</v>
      </c>
      <c r="L21" s="248"/>
      <c r="M21" s="156"/>
      <c r="N21" s="165"/>
      <c r="T21" s="156"/>
      <c r="U21" s="154"/>
      <c r="V21" s="176"/>
      <c r="W21" s="176"/>
      <c r="X21" s="156"/>
      <c r="Y21" s="160"/>
      <c r="Z21" s="160"/>
      <c r="AA21" s="156"/>
      <c r="AB21" s="157"/>
      <c r="AC21" s="157"/>
    </row>
    <row r="22" spans="1:29" s="158" customFormat="1" ht="15.95" customHeight="1">
      <c r="A22" s="154">
        <v>10</v>
      </c>
      <c r="B22" s="275" t="str">
        <f>IF(VLOOKUP(A22,[2]MSC!$C$5:$D$20,2,FALSE)=0,"X",VLOOKUP(A22,[2]MSC!$C$5:$D$20,2,FALSE))</f>
        <v>Салмаханов Тимур</v>
      </c>
      <c r="C22" s="276"/>
      <c r="D22" s="159"/>
      <c r="E22" s="248" t="s">
        <v>170</v>
      </c>
      <c r="F22" s="256"/>
      <c r="G22" s="155">
        <v>16</v>
      </c>
      <c r="H22" s="243" t="str">
        <f>E21</f>
        <v>Модзелевский Дмитрий</v>
      </c>
      <c r="I22" s="250"/>
      <c r="J22" s="156"/>
      <c r="K22" s="157"/>
      <c r="M22" s="154"/>
    </row>
    <row r="23" spans="1:29" s="158" customFormat="1" ht="15.95" customHeight="1">
      <c r="A23" s="154">
        <v>15</v>
      </c>
      <c r="B23" s="275" t="str">
        <f>IF(VLOOKUP(A23,[2]MSC!$C$5:$D$20,2,FALSE)=0,"X",VLOOKUP(A23,[2]MSC!$C$5:$D$20,2,FALSE))</f>
        <v>Тореханов Эльмурат</v>
      </c>
      <c r="C23" s="276"/>
      <c r="D23" s="155">
        <v>8</v>
      </c>
      <c r="E23" s="243" t="str">
        <f>B24</f>
        <v>Курилов Денис</v>
      </c>
      <c r="F23" s="250"/>
      <c r="G23" s="156"/>
      <c r="H23" s="248" t="s">
        <v>171</v>
      </c>
      <c r="I23" s="248"/>
      <c r="J23" s="156"/>
      <c r="K23" s="157"/>
      <c r="L23" s="157"/>
      <c r="M23" s="156"/>
    </row>
    <row r="24" spans="1:29" s="158" customFormat="1" ht="15.95" customHeight="1">
      <c r="A24" s="154">
        <v>2</v>
      </c>
      <c r="B24" s="275" t="str">
        <f>IF(VLOOKUP(A24,[2]MSC!$C$5:$D$20,2,FALSE)=0,"X",VLOOKUP(A24,[2]MSC!$C$5:$D$20,2,FALSE))</f>
        <v>Курилов Денис</v>
      </c>
      <c r="C24" s="276"/>
      <c r="D24" s="159"/>
      <c r="E24" s="248" t="s">
        <v>64</v>
      </c>
      <c r="F24" s="248"/>
      <c r="G24" s="156"/>
      <c r="H24" s="157"/>
      <c r="I24" s="157"/>
    </row>
    <row r="25" spans="1:29" s="158" customFormat="1" ht="15.95" customHeight="1">
      <c r="A25" s="154"/>
      <c r="B25" s="176"/>
      <c r="C25" s="176"/>
      <c r="D25" s="156"/>
      <c r="E25" s="160"/>
      <c r="F25" s="160"/>
      <c r="G25" s="156">
        <v>-23</v>
      </c>
      <c r="H25" s="281" t="str">
        <f>IF(K12=H10,H14,H10)</f>
        <v>Мирзахметов Холя</v>
      </c>
      <c r="I25" s="282"/>
      <c r="J25" s="155">
        <v>31</v>
      </c>
      <c r="K25" s="243" t="str">
        <f>H26</f>
        <v>Сатилханов Шухрат</v>
      </c>
      <c r="L25" s="243"/>
      <c r="M25" s="283" t="s">
        <v>12</v>
      </c>
      <c r="N25" s="283"/>
    </row>
    <row r="26" spans="1:29" s="158" customFormat="1" ht="15.95" customHeight="1">
      <c r="A26" s="154"/>
      <c r="B26" s="176"/>
      <c r="C26" s="176"/>
      <c r="D26" s="156"/>
      <c r="E26" s="160"/>
      <c r="F26" s="160"/>
      <c r="G26" s="154">
        <v>-24</v>
      </c>
      <c r="H26" s="281" t="str">
        <f>IF(K20=H18,H22,H18)</f>
        <v>Сатилханов Шухрат</v>
      </c>
      <c r="I26" s="282"/>
      <c r="J26" s="159"/>
      <c r="K26" s="247" t="s">
        <v>172</v>
      </c>
      <c r="L26" s="247"/>
      <c r="M26" s="283"/>
      <c r="N26" s="283"/>
    </row>
    <row r="27" spans="1:29" s="158" customFormat="1" ht="15.95" customHeight="1">
      <c r="A27" s="154"/>
      <c r="B27" s="176"/>
      <c r="C27" s="176"/>
      <c r="D27" s="156"/>
      <c r="E27" s="160"/>
      <c r="F27" s="160"/>
      <c r="G27" s="156"/>
      <c r="H27" s="157"/>
      <c r="I27" s="157"/>
      <c r="J27" s="154"/>
      <c r="K27" s="176"/>
      <c r="L27" s="176"/>
      <c r="M27" s="156"/>
      <c r="N27" s="177"/>
      <c r="O27" s="177"/>
    </row>
    <row r="28" spans="1:29" s="158" customFormat="1" ht="15.95" customHeight="1">
      <c r="A28" s="154">
        <v>-13</v>
      </c>
      <c r="B28" s="281" t="str">
        <f>IF(H10=E9,E11,E9)</f>
        <v>Михеев Михаил</v>
      </c>
      <c r="C28" s="282"/>
      <c r="D28" s="155">
        <v>21</v>
      </c>
      <c r="E28" s="241" t="str">
        <f>B29</f>
        <v>Ефимов Юрий</v>
      </c>
      <c r="F28" s="241"/>
      <c r="G28" s="156"/>
      <c r="H28" s="157"/>
      <c r="I28" s="157"/>
      <c r="J28" s="157"/>
      <c r="K28" s="176"/>
      <c r="L28" s="176"/>
      <c r="M28" s="156"/>
      <c r="N28" s="177"/>
      <c r="O28" s="177"/>
    </row>
    <row r="29" spans="1:29" s="158" customFormat="1" ht="15.95" customHeight="1">
      <c r="A29" s="154">
        <v>-14</v>
      </c>
      <c r="B29" s="281" t="str">
        <f>IF(H14=E13,E15,E13)</f>
        <v>Ефимов Юрий</v>
      </c>
      <c r="C29" s="282"/>
      <c r="D29" s="159"/>
      <c r="E29" s="248" t="s">
        <v>173</v>
      </c>
      <c r="F29" s="256"/>
      <c r="G29" s="155">
        <v>30</v>
      </c>
      <c r="H29" s="243" t="str">
        <f>E30</f>
        <v>Ермаков Иван</v>
      </c>
      <c r="I29" s="243"/>
      <c r="J29" s="280" t="s">
        <v>10</v>
      </c>
      <c r="K29" s="280"/>
      <c r="L29" s="176"/>
      <c r="M29" s="156"/>
      <c r="N29" s="177"/>
      <c r="O29" s="177"/>
    </row>
    <row r="30" spans="1:29" s="158" customFormat="1" ht="15.95" customHeight="1">
      <c r="A30" s="154">
        <v>-15</v>
      </c>
      <c r="B30" s="281" t="str">
        <f>IF(H18=E17,E19,E17)</f>
        <v>Ермаков Иван</v>
      </c>
      <c r="C30" s="282"/>
      <c r="D30" s="155">
        <v>22</v>
      </c>
      <c r="E30" s="250" t="str">
        <f>B30</f>
        <v>Ермаков Иван</v>
      </c>
      <c r="F30" s="253"/>
      <c r="G30" s="161"/>
      <c r="H30" s="248" t="s">
        <v>29</v>
      </c>
      <c r="I30" s="248"/>
      <c r="J30" s="280"/>
      <c r="K30" s="280"/>
      <c r="L30" s="176"/>
      <c r="M30" s="156"/>
      <c r="N30" s="177"/>
      <c r="O30" s="177"/>
    </row>
    <row r="31" spans="1:29" s="158" customFormat="1" ht="15.95" customHeight="1">
      <c r="A31" s="154">
        <v>-16</v>
      </c>
      <c r="B31" s="281" t="str">
        <f>IF(H22=E21,E23,E21)</f>
        <v>Курилов Денис</v>
      </c>
      <c r="C31" s="282"/>
      <c r="D31" s="159"/>
      <c r="E31" s="279" t="s">
        <v>174</v>
      </c>
      <c r="F31" s="248"/>
      <c r="G31" s="156"/>
      <c r="H31" s="176"/>
      <c r="I31" s="176"/>
      <c r="J31" s="157"/>
      <c r="K31" s="176"/>
      <c r="L31" s="176"/>
      <c r="M31" s="156"/>
      <c r="N31" s="177"/>
      <c r="O31" s="177"/>
    </row>
    <row r="32" spans="1:29" s="158" customFormat="1" ht="15.95" customHeight="1">
      <c r="B32" s="284"/>
      <c r="C32" s="284"/>
      <c r="E32" s="164"/>
      <c r="F32" s="164"/>
      <c r="K32" s="176"/>
      <c r="L32" s="176"/>
      <c r="M32" s="156"/>
      <c r="N32" s="177"/>
      <c r="O32" s="177"/>
    </row>
    <row r="33" spans="1:32" s="158" customFormat="1" ht="15.95" customHeight="1">
      <c r="A33" s="156">
        <v>-21</v>
      </c>
      <c r="B33" s="281" t="str">
        <f>IF(E28=B28,B29,B28)</f>
        <v>Михеев Михаил</v>
      </c>
      <c r="C33" s="282"/>
      <c r="D33" s="166">
        <v>29</v>
      </c>
      <c r="E33" s="243" t="str">
        <f>B33</f>
        <v>Михеев Михаил</v>
      </c>
      <c r="F33" s="243"/>
      <c r="G33" s="283" t="s">
        <v>9</v>
      </c>
      <c r="H33" s="283"/>
      <c r="K33" s="176"/>
      <c r="L33" s="176"/>
      <c r="M33" s="156"/>
      <c r="N33" s="177"/>
      <c r="O33" s="177"/>
    </row>
    <row r="34" spans="1:32" s="158" customFormat="1" ht="15.95" customHeight="1">
      <c r="A34" s="156">
        <v>-22</v>
      </c>
      <c r="B34" s="281" t="str">
        <f>IF(E30=B30,B31,B30)</f>
        <v>Курилов Денис</v>
      </c>
      <c r="C34" s="282"/>
      <c r="D34" s="159"/>
      <c r="E34" s="248" t="s">
        <v>175</v>
      </c>
      <c r="F34" s="248"/>
      <c r="G34" s="283"/>
      <c r="H34" s="283"/>
      <c r="K34" s="176"/>
      <c r="L34" s="176"/>
      <c r="M34" s="156"/>
      <c r="N34" s="177"/>
      <c r="O34" s="177"/>
    </row>
    <row r="35" spans="1:32" s="158" customFormat="1" ht="15.95" customHeight="1">
      <c r="A35" s="154"/>
      <c r="B35" s="176"/>
      <c r="C35" s="176"/>
      <c r="D35" s="156"/>
      <c r="E35" s="160"/>
      <c r="F35" s="160"/>
      <c r="G35" s="156"/>
      <c r="H35" s="157"/>
      <c r="I35" s="157"/>
      <c r="J35" s="154"/>
      <c r="K35" s="176"/>
      <c r="L35" s="176"/>
      <c r="M35" s="156"/>
      <c r="N35" s="177"/>
      <c r="O35" s="177"/>
    </row>
    <row r="36" spans="1:32" s="158" customFormat="1" ht="15.95" customHeight="1">
      <c r="A36" s="154">
        <v>-1</v>
      </c>
      <c r="B36" s="281" t="str">
        <f>IF(E9=B9,B10,B9)</f>
        <v>Ратников Николай</v>
      </c>
      <c r="C36" s="282"/>
      <c r="D36" s="156">
        <v>9</v>
      </c>
      <c r="E36" s="243" t="str">
        <f>B37</f>
        <v>Черепанов Алексей</v>
      </c>
      <c r="F36" s="243"/>
      <c r="G36" s="154"/>
      <c r="J36" s="154"/>
      <c r="M36" s="154"/>
    </row>
    <row r="37" spans="1:32" s="158" customFormat="1" ht="15.95" customHeight="1">
      <c r="A37" s="154">
        <v>-2</v>
      </c>
      <c r="B37" s="281" t="str">
        <f>IF(E11=B11,B12,B11)</f>
        <v>Черепанов Алексей</v>
      </c>
      <c r="C37" s="282"/>
      <c r="D37" s="159"/>
      <c r="E37" s="248" t="s">
        <v>157</v>
      </c>
      <c r="F37" s="256"/>
      <c r="G37" s="155">
        <v>19</v>
      </c>
      <c r="H37" s="243" t="str">
        <f>E36</f>
        <v>Черепанов Алексей</v>
      </c>
      <c r="I37" s="243"/>
      <c r="J37" s="156"/>
      <c r="K37" s="176"/>
      <c r="L37" s="176"/>
      <c r="M37" s="156"/>
      <c r="N37" s="157"/>
    </row>
    <row r="38" spans="1:32" s="158" customFormat="1" ht="15.95" customHeight="1">
      <c r="A38" s="154">
        <v>-3</v>
      </c>
      <c r="B38" s="281" t="str">
        <f>IF(E13=B13,B14,B13)</f>
        <v>Калыбек Азамат</v>
      </c>
      <c r="C38" s="282"/>
      <c r="D38" s="155">
        <v>10</v>
      </c>
      <c r="E38" s="250" t="str">
        <f>B39</f>
        <v>Молдабек Олжас</v>
      </c>
      <c r="F38" s="253"/>
      <c r="G38" s="169"/>
      <c r="H38" s="248" t="s">
        <v>167</v>
      </c>
      <c r="I38" s="256"/>
      <c r="J38" s="156"/>
      <c r="K38" s="160"/>
      <c r="L38" s="157"/>
      <c r="M38" s="156"/>
      <c r="N38" s="157"/>
    </row>
    <row r="39" spans="1:32" s="158" customFormat="1" ht="15.95" customHeight="1">
      <c r="A39" s="154">
        <v>-4</v>
      </c>
      <c r="B39" s="281" t="str">
        <f>IF(E15=B15,B16,B15)</f>
        <v>Молдабек Олжас</v>
      </c>
      <c r="C39" s="282"/>
      <c r="D39" s="159"/>
      <c r="E39" s="248" t="s">
        <v>38</v>
      </c>
      <c r="F39" s="248"/>
      <c r="G39" s="156"/>
      <c r="H39" s="157"/>
      <c r="I39" s="163"/>
      <c r="J39" s="155">
        <v>28</v>
      </c>
      <c r="K39" s="243" t="str">
        <f>H41</f>
        <v>Салмаханов Тимур</v>
      </c>
      <c r="L39" s="243"/>
      <c r="M39" s="280" t="s">
        <v>6</v>
      </c>
      <c r="N39" s="280"/>
      <c r="P39" s="157"/>
    </row>
    <row r="40" spans="1:32" s="158" customFormat="1" ht="15.95" customHeight="1">
      <c r="A40" s="154">
        <v>-5</v>
      </c>
      <c r="B40" s="281" t="str">
        <f>IF(E17=B17,B18,B17)</f>
        <v>Баканов Алексей</v>
      </c>
      <c r="C40" s="282"/>
      <c r="D40" s="155">
        <v>11</v>
      </c>
      <c r="E40" s="243" t="str">
        <f>B41</f>
        <v>Кольцов Егор</v>
      </c>
      <c r="F40" s="243"/>
      <c r="G40" s="156"/>
      <c r="H40" s="157"/>
      <c r="I40" s="163"/>
      <c r="J40" s="161"/>
      <c r="K40" s="248" t="s">
        <v>176</v>
      </c>
      <c r="L40" s="248"/>
      <c r="M40" s="280"/>
      <c r="N40" s="280"/>
    </row>
    <row r="41" spans="1:32" s="158" customFormat="1" ht="15.95" customHeight="1">
      <c r="A41" s="154">
        <v>-6</v>
      </c>
      <c r="B41" s="281" t="str">
        <f>IF(E19=B19,B20,B19)</f>
        <v>Кольцов Егор</v>
      </c>
      <c r="C41" s="282"/>
      <c r="D41" s="159"/>
      <c r="E41" s="248" t="s">
        <v>38</v>
      </c>
      <c r="F41" s="248"/>
      <c r="G41" s="155">
        <v>20</v>
      </c>
      <c r="H41" s="243" t="str">
        <f>E42</f>
        <v>Салмаханов Тимур</v>
      </c>
      <c r="I41" s="250"/>
      <c r="J41" s="156"/>
      <c r="K41" s="157"/>
      <c r="M41" s="154"/>
    </row>
    <row r="42" spans="1:32" s="158" customFormat="1" ht="15.95" customHeight="1">
      <c r="A42" s="154">
        <v>-7</v>
      </c>
      <c r="B42" s="281" t="str">
        <f>IF(E21=B21,B22,B21)</f>
        <v>Салмаханов Тимур</v>
      </c>
      <c r="C42" s="282"/>
      <c r="D42" s="155">
        <v>12</v>
      </c>
      <c r="E42" s="250" t="str">
        <f>B42</f>
        <v>Салмаханов Тимур</v>
      </c>
      <c r="F42" s="253"/>
      <c r="G42" s="156"/>
      <c r="H42" s="248" t="s">
        <v>40</v>
      </c>
      <c r="I42" s="248"/>
      <c r="J42" s="156"/>
      <c r="K42" s="157"/>
      <c r="L42" s="157"/>
      <c r="M42" s="156"/>
      <c r="N42" s="157"/>
      <c r="AB42" s="157"/>
      <c r="AC42" s="156"/>
      <c r="AD42" s="157"/>
      <c r="AE42" s="174"/>
      <c r="AF42" s="174"/>
    </row>
    <row r="43" spans="1:32" s="158" customFormat="1" ht="15.95" customHeight="1">
      <c r="A43" s="154">
        <v>-8</v>
      </c>
      <c r="B43" s="281" t="str">
        <f>IF(E23=B23,B24,B23)</f>
        <v>Тореханов Эльмурат</v>
      </c>
      <c r="C43" s="282"/>
      <c r="D43" s="169"/>
      <c r="E43" s="248" t="s">
        <v>177</v>
      </c>
      <c r="F43" s="248"/>
      <c r="G43" s="156"/>
      <c r="H43" s="157"/>
      <c r="I43" s="157"/>
      <c r="AC43" s="154"/>
    </row>
    <row r="44" spans="1:32" s="158" customFormat="1" ht="15.95" customHeight="1">
      <c r="B44" s="284"/>
      <c r="C44" s="284"/>
      <c r="E44" s="164"/>
      <c r="F44" s="164"/>
      <c r="AC44" s="154"/>
    </row>
    <row r="45" spans="1:32" s="158" customFormat="1" ht="15.95" customHeight="1">
      <c r="A45" s="156">
        <v>-19</v>
      </c>
      <c r="B45" s="281" t="str">
        <f>IF(H37=E36,E38,E36)</f>
        <v>Молдабек Олжас</v>
      </c>
      <c r="C45" s="282"/>
      <c r="D45" s="161">
        <v>27</v>
      </c>
      <c r="E45" s="243" t="str">
        <f>B46</f>
        <v>Кольцов Егор</v>
      </c>
      <c r="F45" s="243"/>
      <c r="G45" s="283" t="s">
        <v>5</v>
      </c>
      <c r="H45" s="283"/>
      <c r="O45" s="177"/>
      <c r="AC45" s="154"/>
    </row>
    <row r="46" spans="1:32" s="158" customFormat="1" ht="15.95" customHeight="1">
      <c r="A46" s="156">
        <v>-20</v>
      </c>
      <c r="B46" s="281" t="str">
        <f>IF(H41=E40,E42,E40)</f>
        <v>Кольцов Егор</v>
      </c>
      <c r="C46" s="282"/>
      <c r="D46" s="159"/>
      <c r="E46" s="247" t="s">
        <v>178</v>
      </c>
      <c r="F46" s="247"/>
      <c r="G46" s="283"/>
      <c r="H46" s="283"/>
      <c r="AC46" s="154"/>
    </row>
    <row r="47" spans="1:32" s="158" customFormat="1" ht="15.95" customHeight="1">
      <c r="A47" s="154"/>
      <c r="B47" s="176"/>
      <c r="C47" s="176"/>
      <c r="D47" s="156"/>
      <c r="E47" s="160"/>
      <c r="F47" s="160"/>
      <c r="G47" s="156"/>
      <c r="H47" s="176"/>
      <c r="I47" s="176"/>
      <c r="J47" s="156"/>
      <c r="K47" s="177"/>
      <c r="L47" s="177"/>
      <c r="M47" s="167"/>
      <c r="AC47" s="154"/>
    </row>
    <row r="48" spans="1:32" s="285" customFormat="1" ht="15.95" customHeight="1">
      <c r="A48" s="154">
        <v>-9</v>
      </c>
      <c r="B48" s="281" t="str">
        <f>IF(E36=B36,B37,B36)</f>
        <v>Ратников Николай</v>
      </c>
      <c r="C48" s="282"/>
      <c r="D48" s="166">
        <v>17</v>
      </c>
      <c r="E48" s="243" t="str">
        <f>B49</f>
        <v>Калыбек Азамат</v>
      </c>
      <c r="F48" s="243"/>
      <c r="G48" s="156"/>
      <c r="H48" s="176"/>
      <c r="I48" s="176"/>
      <c r="J48" s="156"/>
    </row>
    <row r="49" spans="1:15" s="285" customFormat="1" ht="15.95" customHeight="1">
      <c r="A49" s="154">
        <v>-10</v>
      </c>
      <c r="B49" s="281" t="str">
        <f>IF(E38=B38,B39,B38)</f>
        <v>Калыбек Азамат</v>
      </c>
      <c r="C49" s="282"/>
      <c r="D49" s="169"/>
      <c r="E49" s="248" t="s">
        <v>179</v>
      </c>
      <c r="F49" s="248"/>
      <c r="G49" s="155">
        <v>26</v>
      </c>
      <c r="H49" s="243" t="str">
        <f>E50</f>
        <v>Тореханов Эльмурат</v>
      </c>
      <c r="I49" s="243"/>
      <c r="J49" s="280" t="s">
        <v>3</v>
      </c>
      <c r="K49" s="280"/>
    </row>
    <row r="50" spans="1:15" s="285" customFormat="1" ht="15.95" customHeight="1">
      <c r="A50" s="154">
        <v>-11</v>
      </c>
      <c r="B50" s="281" t="str">
        <f>IF(E40=B40,B41,B40)</f>
        <v>Баканов Алексей</v>
      </c>
      <c r="C50" s="282"/>
      <c r="D50" s="166">
        <v>18</v>
      </c>
      <c r="E50" s="243" t="str">
        <f>B51</f>
        <v>Тореханов Эльмурат</v>
      </c>
      <c r="F50" s="250"/>
      <c r="G50" s="156"/>
      <c r="H50" s="248" t="s">
        <v>180</v>
      </c>
      <c r="I50" s="248"/>
      <c r="J50" s="280"/>
      <c r="K50" s="280"/>
    </row>
    <row r="51" spans="1:15" s="285" customFormat="1" ht="15.95" customHeight="1">
      <c r="A51" s="154">
        <v>-12</v>
      </c>
      <c r="B51" s="281" t="str">
        <f>IF(E42=B42,B43,B42)</f>
        <v>Тореханов Эльмурат</v>
      </c>
      <c r="C51" s="282"/>
      <c r="D51" s="169"/>
      <c r="E51" s="248" t="s">
        <v>181</v>
      </c>
      <c r="F51" s="248"/>
      <c r="G51" s="156"/>
      <c r="H51" s="157"/>
      <c r="I51" s="157"/>
      <c r="J51" s="157"/>
    </row>
    <row r="52" spans="1:15" s="285" customFormat="1" ht="15.95" customHeight="1">
      <c r="A52" s="158"/>
      <c r="B52" s="284"/>
      <c r="C52" s="284"/>
      <c r="D52" s="158"/>
      <c r="E52" s="164"/>
      <c r="F52" s="164"/>
      <c r="G52" s="158"/>
      <c r="H52" s="158"/>
      <c r="I52" s="158"/>
      <c r="J52" s="158"/>
    </row>
    <row r="53" spans="1:15" s="285" customFormat="1" ht="15.95" customHeight="1">
      <c r="A53" s="156">
        <v>-17</v>
      </c>
      <c r="B53" s="281" t="str">
        <f>IF(E48=B48,B49,B48)</f>
        <v>Ратников Николай</v>
      </c>
      <c r="C53" s="282"/>
      <c r="D53" s="161">
        <v>25</v>
      </c>
      <c r="E53" s="243" t="str">
        <f>B54</f>
        <v>Баканов Алексей</v>
      </c>
      <c r="F53" s="243"/>
      <c r="G53" s="283" t="s">
        <v>2</v>
      </c>
      <c r="H53" s="283"/>
      <c r="I53" s="158"/>
      <c r="J53" s="158"/>
    </row>
    <row r="54" spans="1:15" s="285" customFormat="1" ht="15.95" customHeight="1">
      <c r="A54" s="156">
        <v>-18</v>
      </c>
      <c r="B54" s="281" t="str">
        <f>IF(E50=B50,B51,B50)</f>
        <v>Баканов Алексей</v>
      </c>
      <c r="C54" s="282"/>
      <c r="D54" s="169"/>
      <c r="E54" s="248" t="s">
        <v>170</v>
      </c>
      <c r="F54" s="248"/>
      <c r="G54" s="283"/>
      <c r="H54" s="283"/>
      <c r="I54" s="158"/>
      <c r="J54" s="158"/>
    </row>
    <row r="55" spans="1:15" s="285" customFormat="1" ht="15.95" customHeight="1"/>
    <row r="56" spans="1:15" s="158" customFormat="1" ht="15.95" customHeight="1">
      <c r="A56" s="140"/>
      <c r="H56" s="239"/>
      <c r="I56" s="239"/>
      <c r="J56" s="156"/>
      <c r="K56" s="241"/>
      <c r="L56" s="241"/>
      <c r="M56" s="142"/>
      <c r="N56" s="239"/>
      <c r="O56" s="239"/>
    </row>
    <row r="57" spans="1:15" s="158" customFormat="1" ht="15.95" customHeight="1">
      <c r="A57" s="140"/>
      <c r="B57" s="286"/>
      <c r="C57" s="217" t="s">
        <v>1</v>
      </c>
      <c r="D57" s="217"/>
      <c r="E57" s="217"/>
      <c r="G57" s="287"/>
      <c r="H57" s="287"/>
      <c r="I57" s="288"/>
      <c r="J57" s="43" t="str">
        <f>[2]MSC!D21</f>
        <v>М.В. Баканов</v>
      </c>
      <c r="K57" s="141"/>
      <c r="L57" s="141"/>
      <c r="M57" s="179"/>
    </row>
    <row r="58" spans="1:15" s="158" customFormat="1" ht="15.95" customHeight="1">
      <c r="A58" s="154"/>
      <c r="C58" s="288"/>
      <c r="D58" s="288"/>
      <c r="G58" s="288"/>
      <c r="H58" s="288"/>
      <c r="I58" s="288"/>
      <c r="J58" s="288"/>
      <c r="M58" s="154"/>
    </row>
    <row r="59" spans="1:15" s="158" customFormat="1" ht="15.95" customHeight="1">
      <c r="A59" s="154"/>
      <c r="C59" s="43" t="s">
        <v>0</v>
      </c>
      <c r="D59" s="288"/>
      <c r="G59" s="287"/>
      <c r="H59" s="287"/>
      <c r="I59" s="288"/>
      <c r="J59" s="43" t="str">
        <f>[2]MSC!D22</f>
        <v>Т.О. Левкова</v>
      </c>
      <c r="M59" s="154"/>
    </row>
    <row r="60" spans="1:15" s="158" customFormat="1" ht="15.95" customHeight="1">
      <c r="A60" s="154"/>
      <c r="D60" s="154"/>
      <c r="G60" s="154"/>
      <c r="I60" s="157"/>
      <c r="J60" s="156"/>
      <c r="M60" s="154"/>
    </row>
    <row r="61" spans="1:15" s="158" customFormat="1" ht="11.25" customHeight="1">
      <c r="A61" s="154"/>
      <c r="D61" s="154"/>
      <c r="G61" s="154"/>
      <c r="I61" s="157"/>
      <c r="J61" s="156"/>
      <c r="M61" s="154"/>
    </row>
    <row r="62" spans="1:15" s="158" customFormat="1" ht="11.25" customHeight="1">
      <c r="A62" s="154"/>
      <c r="M62" s="154"/>
    </row>
    <row r="63" spans="1:15" s="158" customFormat="1" ht="11.25" customHeight="1">
      <c r="A63" s="154"/>
      <c r="M63" s="154"/>
    </row>
    <row r="64" spans="1:15" s="158" customFormat="1" ht="11.25" customHeight="1">
      <c r="A64" s="154"/>
      <c r="M64" s="154"/>
    </row>
    <row r="65" spans="1:21" s="158" customFormat="1" ht="11.25" customHeight="1">
      <c r="A65" s="154"/>
      <c r="D65" s="154"/>
      <c r="G65" s="154"/>
      <c r="I65" s="157"/>
      <c r="J65" s="156"/>
      <c r="M65" s="154"/>
    </row>
    <row r="66" spans="1:21" s="158" customFormat="1" ht="11.25" customHeight="1">
      <c r="A66" s="154"/>
      <c r="D66" s="154"/>
      <c r="G66" s="154"/>
      <c r="I66" s="157"/>
      <c r="J66" s="156"/>
      <c r="M66" s="154"/>
    </row>
    <row r="67" spans="1:21" s="158" customFormat="1" ht="11.25" customHeight="1">
      <c r="A67" s="154"/>
      <c r="D67" s="154"/>
      <c r="G67" s="154"/>
      <c r="I67" s="157"/>
      <c r="J67" s="156"/>
      <c r="M67" s="154"/>
    </row>
    <row r="68" spans="1:21" s="158" customFormat="1" ht="11.25" customHeight="1">
      <c r="A68" s="154"/>
      <c r="D68" s="154"/>
      <c r="G68" s="154"/>
      <c r="I68" s="157"/>
      <c r="J68" s="156"/>
      <c r="M68" s="154"/>
    </row>
    <row r="69" spans="1:21" s="158" customFormat="1" ht="11.25" customHeight="1">
      <c r="A69" s="154"/>
      <c r="D69" s="154"/>
      <c r="G69" s="154"/>
      <c r="I69" s="157"/>
      <c r="J69" s="156"/>
      <c r="M69" s="154"/>
    </row>
    <row r="70" spans="1:21" s="158" customFormat="1" ht="11.25" customHeight="1">
      <c r="A70" s="154"/>
      <c r="D70" s="154"/>
      <c r="G70" s="154"/>
      <c r="I70" s="157"/>
      <c r="J70" s="156"/>
      <c r="M70" s="154"/>
      <c r="P70" s="143"/>
      <c r="Q70" s="143"/>
      <c r="R70" s="143"/>
      <c r="S70" s="143"/>
      <c r="T70" s="143"/>
      <c r="U70" s="143"/>
    </row>
    <row r="71" spans="1:21" s="158" customFormat="1" ht="11.25" customHeight="1">
      <c r="A71" s="154"/>
      <c r="D71" s="154"/>
      <c r="G71" s="154"/>
      <c r="I71" s="157"/>
      <c r="J71" s="156"/>
      <c r="M71" s="154"/>
      <c r="P71" s="143"/>
      <c r="Q71" s="143"/>
      <c r="R71" s="143"/>
      <c r="S71" s="143"/>
      <c r="T71" s="143"/>
      <c r="U71" s="143"/>
    </row>
    <row r="72" spans="1:21" s="158" customFormat="1" ht="11.25" customHeight="1">
      <c r="A72" s="154"/>
      <c r="D72" s="154"/>
      <c r="G72" s="154"/>
      <c r="I72" s="157"/>
      <c r="J72" s="156"/>
      <c r="M72" s="154"/>
      <c r="P72" s="143"/>
      <c r="Q72" s="143"/>
      <c r="R72" s="143"/>
      <c r="S72" s="143"/>
      <c r="T72" s="143"/>
      <c r="U72" s="143"/>
    </row>
    <row r="73" spans="1:21" s="158" customFormat="1" ht="11.25" customHeight="1">
      <c r="A73" s="154"/>
      <c r="D73" s="154"/>
      <c r="G73" s="154"/>
      <c r="I73" s="157"/>
      <c r="J73" s="156"/>
      <c r="M73" s="154"/>
    </row>
    <row r="74" spans="1:21" s="158" customFormat="1" ht="11.25" customHeight="1">
      <c r="A74" s="154"/>
      <c r="D74" s="154"/>
      <c r="G74" s="154"/>
      <c r="I74" s="157"/>
      <c r="J74" s="156"/>
      <c r="M74" s="154"/>
    </row>
    <row r="75" spans="1:21" s="158" customFormat="1" ht="11.25" customHeight="1">
      <c r="A75" s="154"/>
      <c r="D75" s="154"/>
      <c r="G75" s="154"/>
      <c r="I75" s="157"/>
      <c r="J75" s="156"/>
      <c r="M75" s="154"/>
    </row>
    <row r="76" spans="1:21" s="158" customFormat="1" ht="11.25" customHeight="1">
      <c r="A76" s="154"/>
      <c r="D76" s="154"/>
      <c r="G76" s="154"/>
      <c r="I76" s="157"/>
      <c r="J76" s="156"/>
      <c r="M76" s="154"/>
    </row>
    <row r="77" spans="1:21" s="158" customFormat="1" ht="11.25" customHeight="1">
      <c r="A77" s="154"/>
      <c r="D77" s="154"/>
      <c r="G77" s="154"/>
      <c r="I77" s="157"/>
      <c r="J77" s="156"/>
      <c r="M77" s="154"/>
    </row>
    <row r="78" spans="1:21" s="158" customFormat="1" ht="11.25" customHeight="1">
      <c r="A78" s="154"/>
      <c r="D78" s="154"/>
      <c r="G78" s="154"/>
      <c r="I78" s="157"/>
      <c r="J78" s="156"/>
      <c r="M78" s="154"/>
    </row>
    <row r="79" spans="1:21" s="158" customFormat="1" ht="11.25" customHeight="1">
      <c r="A79" s="154"/>
      <c r="D79" s="154"/>
      <c r="G79" s="154"/>
      <c r="I79" s="157"/>
      <c r="J79" s="156"/>
      <c r="M79" s="154"/>
    </row>
    <row r="80" spans="1:21" s="158" customFormat="1" ht="11.25" customHeight="1">
      <c r="A80" s="154"/>
      <c r="D80" s="154"/>
      <c r="G80" s="154"/>
      <c r="I80" s="157"/>
      <c r="J80" s="156"/>
      <c r="M80" s="154"/>
    </row>
    <row r="81" spans="1:13" s="158" customFormat="1" ht="11.25" customHeight="1">
      <c r="A81" s="154"/>
      <c r="D81" s="154"/>
      <c r="G81" s="154"/>
      <c r="I81" s="157"/>
      <c r="J81" s="156"/>
      <c r="M81" s="154"/>
    </row>
    <row r="82" spans="1:13" s="158" customFormat="1" ht="11.25" customHeight="1">
      <c r="A82" s="154"/>
      <c r="D82" s="154"/>
      <c r="G82" s="154"/>
      <c r="I82" s="157"/>
      <c r="J82" s="156"/>
      <c r="M82" s="154"/>
    </row>
    <row r="83" spans="1:13" s="158" customFormat="1" ht="11.25" customHeight="1">
      <c r="A83" s="154"/>
      <c r="D83" s="154"/>
      <c r="G83" s="154"/>
      <c r="I83" s="157"/>
      <c r="J83" s="156"/>
      <c r="M83" s="154"/>
    </row>
    <row r="84" spans="1:13" s="158" customFormat="1" ht="11.25" customHeight="1">
      <c r="A84" s="154"/>
      <c r="D84" s="154"/>
      <c r="G84" s="154"/>
      <c r="I84" s="157"/>
      <c r="J84" s="156"/>
      <c r="M84" s="154"/>
    </row>
    <row r="85" spans="1:13" s="158" customFormat="1" ht="11.25" customHeight="1">
      <c r="A85" s="154"/>
      <c r="D85" s="154"/>
      <c r="G85" s="154"/>
      <c r="I85" s="157"/>
      <c r="J85" s="156"/>
      <c r="M85" s="154"/>
    </row>
    <row r="86" spans="1:13" s="158" customFormat="1" ht="11.25" customHeight="1">
      <c r="A86" s="154"/>
      <c r="D86" s="154"/>
      <c r="G86" s="154"/>
      <c r="I86" s="157"/>
      <c r="J86" s="156"/>
      <c r="M86" s="154"/>
    </row>
    <row r="87" spans="1:13" s="158" customFormat="1" ht="11.25" customHeight="1">
      <c r="A87" s="154"/>
      <c r="D87" s="154"/>
      <c r="G87" s="154"/>
      <c r="I87" s="157"/>
      <c r="J87" s="156"/>
      <c r="M87" s="154"/>
    </row>
    <row r="88" spans="1:13" s="158" customFormat="1" ht="11.25" customHeight="1">
      <c r="A88" s="154"/>
      <c r="D88" s="154"/>
      <c r="G88" s="154"/>
      <c r="I88" s="157"/>
      <c r="J88" s="156"/>
      <c r="M88" s="154"/>
    </row>
    <row r="89" spans="1:13" s="158" customFormat="1" ht="11.25" customHeight="1">
      <c r="A89" s="154"/>
      <c r="D89" s="154"/>
      <c r="G89" s="154"/>
      <c r="I89" s="157"/>
      <c r="J89" s="156"/>
      <c r="M89" s="154"/>
    </row>
    <row r="90" spans="1:13" s="158" customFormat="1" ht="11.25" customHeight="1">
      <c r="A90" s="154"/>
      <c r="D90" s="154"/>
      <c r="G90" s="154"/>
      <c r="I90" s="157"/>
      <c r="J90" s="156"/>
      <c r="M90" s="154"/>
    </row>
    <row r="91" spans="1:13" s="158" customFormat="1" ht="11.25" customHeight="1">
      <c r="A91" s="154"/>
      <c r="D91" s="154"/>
      <c r="G91" s="154"/>
      <c r="I91" s="157"/>
      <c r="J91" s="156"/>
      <c r="M91" s="154"/>
    </row>
    <row r="92" spans="1:13" s="158" customFormat="1" ht="11.25" customHeight="1">
      <c r="A92" s="154"/>
      <c r="D92" s="154"/>
      <c r="G92" s="154"/>
      <c r="I92" s="157"/>
      <c r="J92" s="156"/>
      <c r="M92" s="154"/>
    </row>
    <row r="93" spans="1:13" s="158" customFormat="1" ht="11.25" customHeight="1">
      <c r="A93" s="154"/>
      <c r="D93" s="154"/>
      <c r="G93" s="154"/>
      <c r="I93" s="157"/>
      <c r="J93" s="156"/>
      <c r="M93" s="154"/>
    </row>
    <row r="94" spans="1:13" s="158" customFormat="1" ht="11.25" customHeight="1">
      <c r="A94" s="154"/>
      <c r="D94" s="154"/>
      <c r="G94" s="154"/>
      <c r="I94" s="157"/>
      <c r="J94" s="156"/>
      <c r="M94" s="154"/>
    </row>
    <row r="95" spans="1:13" s="158" customFormat="1" ht="11.25" customHeight="1">
      <c r="A95" s="154"/>
      <c r="D95" s="154"/>
      <c r="G95" s="154"/>
      <c r="I95" s="157"/>
      <c r="J95" s="156"/>
      <c r="M95" s="154"/>
    </row>
    <row r="96" spans="1:13" s="158" customFormat="1" ht="11.25" customHeight="1">
      <c r="A96" s="154"/>
      <c r="D96" s="154"/>
      <c r="G96" s="154"/>
      <c r="I96" s="157"/>
      <c r="J96" s="156"/>
      <c r="M96" s="154"/>
    </row>
    <row r="97" spans="1:13" s="158" customFormat="1" ht="11.25" customHeight="1">
      <c r="A97" s="154"/>
      <c r="D97" s="154"/>
      <c r="G97" s="154"/>
      <c r="I97" s="157"/>
      <c r="J97" s="156"/>
      <c r="M97" s="154"/>
    </row>
    <row r="98" spans="1:13" s="158" customFormat="1" ht="11.25" customHeight="1">
      <c r="A98" s="154"/>
      <c r="D98" s="154"/>
      <c r="G98" s="154"/>
      <c r="I98" s="157"/>
      <c r="J98" s="156"/>
      <c r="M98" s="154"/>
    </row>
    <row r="99" spans="1:13" s="158" customFormat="1" ht="11.25" customHeight="1">
      <c r="A99" s="154"/>
      <c r="D99" s="154"/>
      <c r="G99" s="154"/>
      <c r="I99" s="157"/>
      <c r="J99" s="156"/>
      <c r="M99" s="154"/>
    </row>
    <row r="100" spans="1:13" s="158" customFormat="1" ht="11.25" customHeight="1">
      <c r="A100" s="154"/>
      <c r="D100" s="154"/>
      <c r="G100" s="154"/>
      <c r="I100" s="157"/>
      <c r="J100" s="156"/>
      <c r="M100" s="154"/>
    </row>
    <row r="101" spans="1:13" s="158" customFormat="1" ht="11.25" customHeight="1">
      <c r="A101" s="154"/>
      <c r="D101" s="154"/>
      <c r="G101" s="154"/>
      <c r="I101" s="157"/>
      <c r="J101" s="156"/>
      <c r="M101" s="154"/>
    </row>
    <row r="102" spans="1:13" s="158" customFormat="1" ht="11.25" customHeight="1">
      <c r="A102" s="154"/>
      <c r="D102" s="154"/>
      <c r="G102" s="154"/>
      <c r="I102" s="157"/>
      <c r="J102" s="156"/>
      <c r="M102" s="154"/>
    </row>
    <row r="103" spans="1:13" s="158" customFormat="1" ht="11.25" customHeight="1">
      <c r="A103" s="154"/>
      <c r="D103" s="154"/>
      <c r="G103" s="154"/>
      <c r="I103" s="157"/>
      <c r="J103" s="156"/>
      <c r="M103" s="154"/>
    </row>
    <row r="104" spans="1:13" s="158" customFormat="1" ht="11.25" customHeight="1">
      <c r="A104" s="154"/>
      <c r="D104" s="154"/>
      <c r="G104" s="154"/>
      <c r="I104" s="157"/>
      <c r="J104" s="156"/>
      <c r="M104" s="154"/>
    </row>
    <row r="105" spans="1:13" s="158" customFormat="1" ht="11.25" customHeight="1">
      <c r="A105" s="154"/>
      <c r="D105" s="154"/>
      <c r="G105" s="154"/>
      <c r="I105" s="157"/>
      <c r="J105" s="156"/>
      <c r="M105" s="154"/>
    </row>
    <row r="106" spans="1:13" s="158" customFormat="1" ht="11.25" customHeight="1">
      <c r="A106" s="154"/>
      <c r="D106" s="154"/>
      <c r="G106" s="154"/>
      <c r="I106" s="157"/>
      <c r="J106" s="156"/>
      <c r="M106" s="154"/>
    </row>
    <row r="107" spans="1:13" s="158" customFormat="1" ht="11.25" customHeight="1">
      <c r="A107" s="154"/>
      <c r="D107" s="154"/>
      <c r="G107" s="154"/>
      <c r="I107" s="157"/>
      <c r="J107" s="156"/>
      <c r="M107" s="154"/>
    </row>
    <row r="108" spans="1:13" s="158" customFormat="1" ht="11.25" customHeight="1">
      <c r="A108" s="154"/>
      <c r="D108" s="154"/>
      <c r="G108" s="154"/>
      <c r="I108" s="157"/>
      <c r="J108" s="156"/>
      <c r="M108" s="154"/>
    </row>
    <row r="109" spans="1:13" s="158" customFormat="1" ht="11.25" customHeight="1">
      <c r="A109" s="154"/>
      <c r="D109" s="154"/>
      <c r="G109" s="154"/>
      <c r="I109" s="157"/>
      <c r="J109" s="156"/>
      <c r="M109" s="154"/>
    </row>
    <row r="110" spans="1:13" s="158" customFormat="1" ht="11.25" customHeight="1">
      <c r="A110" s="154"/>
      <c r="D110" s="154"/>
      <c r="G110" s="154"/>
      <c r="I110" s="157"/>
      <c r="J110" s="156"/>
      <c r="M110" s="154"/>
    </row>
    <row r="111" spans="1:13" s="158" customFormat="1" ht="11.25" customHeight="1">
      <c r="A111" s="154"/>
      <c r="D111" s="154"/>
      <c r="G111" s="154"/>
      <c r="I111" s="157"/>
      <c r="J111" s="156"/>
      <c r="M111" s="154"/>
    </row>
    <row r="112" spans="1:13" s="158" customFormat="1" ht="11.25" customHeight="1">
      <c r="A112" s="154"/>
      <c r="D112" s="154"/>
      <c r="G112" s="154"/>
      <c r="I112" s="157"/>
      <c r="J112" s="156"/>
      <c r="M112" s="154"/>
    </row>
    <row r="113" spans="1:13" s="158" customFormat="1" ht="11.25" customHeight="1">
      <c r="A113" s="154"/>
      <c r="D113" s="154"/>
      <c r="G113" s="154"/>
      <c r="I113" s="157"/>
      <c r="J113" s="156"/>
      <c r="M113" s="154"/>
    </row>
    <row r="114" spans="1:13" s="158" customFormat="1" ht="11.25" customHeight="1">
      <c r="A114" s="154"/>
      <c r="D114" s="154"/>
      <c r="G114" s="154"/>
      <c r="I114" s="157"/>
      <c r="J114" s="156"/>
      <c r="M114" s="154"/>
    </row>
    <row r="115" spans="1:13" s="158" customFormat="1" ht="11.25" customHeight="1">
      <c r="A115" s="154"/>
      <c r="D115" s="154"/>
      <c r="G115" s="154"/>
      <c r="I115" s="157"/>
      <c r="J115" s="156"/>
      <c r="M115" s="154"/>
    </row>
    <row r="116" spans="1:13" s="158" customFormat="1" ht="11.25" customHeight="1">
      <c r="A116" s="154"/>
      <c r="D116" s="154"/>
      <c r="G116" s="154"/>
      <c r="I116" s="157"/>
      <c r="J116" s="156"/>
      <c r="M116" s="154"/>
    </row>
    <row r="117" spans="1:13" s="158" customFormat="1" ht="11.25" customHeight="1">
      <c r="A117" s="154"/>
      <c r="D117" s="154"/>
      <c r="G117" s="154"/>
      <c r="I117" s="157"/>
      <c r="J117" s="156"/>
      <c r="M117" s="154"/>
    </row>
    <row r="118" spans="1:13" s="158" customFormat="1" ht="11.25" customHeight="1">
      <c r="A118" s="154"/>
      <c r="D118" s="154"/>
      <c r="G118" s="154"/>
      <c r="I118" s="157"/>
      <c r="J118" s="156"/>
      <c r="M118" s="154"/>
    </row>
    <row r="119" spans="1:13" s="158" customFormat="1" ht="11.25" customHeight="1">
      <c r="A119" s="154"/>
      <c r="D119" s="154"/>
      <c r="G119" s="154"/>
      <c r="I119" s="157"/>
      <c r="J119" s="156"/>
      <c r="M119" s="154"/>
    </row>
    <row r="120" spans="1:13" s="158" customFormat="1" ht="11.25" customHeight="1">
      <c r="A120" s="154"/>
      <c r="D120" s="154"/>
      <c r="G120" s="154"/>
      <c r="I120" s="157"/>
      <c r="J120" s="156"/>
      <c r="M120" s="154"/>
    </row>
    <row r="121" spans="1:13" s="158" customFormat="1" ht="11.25" customHeight="1">
      <c r="A121" s="154"/>
      <c r="D121" s="154"/>
      <c r="G121" s="154"/>
      <c r="I121" s="157"/>
      <c r="J121" s="156"/>
      <c r="M121" s="154"/>
    </row>
    <row r="122" spans="1:13" s="158" customFormat="1" ht="11.25" customHeight="1">
      <c r="A122" s="154"/>
      <c r="D122" s="154"/>
      <c r="G122" s="154"/>
      <c r="I122" s="157"/>
      <c r="J122" s="156"/>
      <c r="M122" s="154"/>
    </row>
    <row r="123" spans="1:13" s="158" customFormat="1" ht="11.25" customHeight="1">
      <c r="A123" s="154"/>
      <c r="D123" s="154"/>
      <c r="G123" s="154"/>
      <c r="I123" s="157"/>
      <c r="J123" s="156"/>
      <c r="M123" s="154"/>
    </row>
    <row r="124" spans="1:13" s="158" customFormat="1" ht="11.25" customHeight="1">
      <c r="A124" s="154"/>
      <c r="D124" s="154"/>
      <c r="G124" s="154"/>
      <c r="I124" s="157"/>
      <c r="J124" s="156"/>
      <c r="M124" s="154"/>
    </row>
    <row r="125" spans="1:13" s="158" customFormat="1" ht="11.25" customHeight="1">
      <c r="A125" s="154"/>
      <c r="D125" s="154"/>
      <c r="G125" s="154"/>
      <c r="I125" s="157"/>
      <c r="J125" s="156"/>
      <c r="M125" s="154"/>
    </row>
    <row r="126" spans="1:13" s="158" customFormat="1" ht="11.25" customHeight="1">
      <c r="A126" s="154"/>
      <c r="D126" s="154"/>
      <c r="G126" s="154"/>
      <c r="I126" s="157"/>
      <c r="J126" s="156"/>
      <c r="M126" s="154"/>
    </row>
    <row r="127" spans="1:13" s="158" customFormat="1" ht="11.25" customHeight="1">
      <c r="A127" s="154"/>
      <c r="D127" s="154"/>
      <c r="G127" s="154"/>
      <c r="I127" s="157"/>
      <c r="J127" s="156"/>
      <c r="M127" s="154"/>
    </row>
    <row r="128" spans="1:13" s="158" customFormat="1" ht="11.25" customHeight="1">
      <c r="A128" s="154"/>
      <c r="D128" s="154"/>
      <c r="G128" s="154"/>
      <c r="I128" s="157"/>
      <c r="J128" s="156"/>
      <c r="M128" s="154"/>
    </row>
    <row r="129" spans="1:13" s="158" customFormat="1" ht="11.25" customHeight="1">
      <c r="A129" s="154"/>
      <c r="D129" s="154"/>
      <c r="G129" s="154"/>
      <c r="I129" s="157"/>
      <c r="J129" s="156"/>
      <c r="M129" s="154"/>
    </row>
    <row r="130" spans="1:13" s="158" customFormat="1" ht="11.25" customHeight="1">
      <c r="A130" s="154"/>
      <c r="D130" s="154"/>
      <c r="G130" s="154"/>
      <c r="I130" s="157"/>
      <c r="J130" s="156"/>
      <c r="M130" s="154"/>
    </row>
    <row r="131" spans="1:13" s="158" customFormat="1" ht="11.25" customHeight="1">
      <c r="A131" s="154"/>
      <c r="D131" s="154"/>
      <c r="G131" s="154"/>
      <c r="I131" s="157"/>
      <c r="J131" s="156"/>
      <c r="M131" s="154"/>
    </row>
    <row r="132" spans="1:13" s="158" customFormat="1" ht="11.25" customHeight="1">
      <c r="A132" s="154"/>
      <c r="D132" s="154"/>
      <c r="G132" s="154"/>
      <c r="I132" s="157"/>
      <c r="J132" s="156"/>
      <c r="M132" s="154"/>
    </row>
    <row r="133" spans="1:13" s="158" customFormat="1" ht="11.25" customHeight="1">
      <c r="A133" s="154"/>
      <c r="D133" s="154"/>
      <c r="G133" s="154"/>
      <c r="I133" s="157"/>
      <c r="J133" s="156"/>
      <c r="M133" s="154"/>
    </row>
    <row r="134" spans="1:13" s="158" customFormat="1" ht="11.25" customHeight="1">
      <c r="A134" s="154"/>
      <c r="D134" s="154"/>
      <c r="G134" s="154"/>
      <c r="I134" s="157"/>
      <c r="J134" s="156"/>
      <c r="M134" s="154"/>
    </row>
    <row r="135" spans="1:13" s="158" customFormat="1" ht="11.25" customHeight="1">
      <c r="A135" s="154"/>
      <c r="D135" s="154"/>
      <c r="G135" s="154"/>
      <c r="I135" s="157"/>
      <c r="J135" s="156"/>
      <c r="M135" s="154"/>
    </row>
    <row r="136" spans="1:13" s="158" customFormat="1" ht="11.25" customHeight="1">
      <c r="A136" s="154"/>
      <c r="D136" s="154"/>
      <c r="G136" s="154"/>
      <c r="I136" s="157"/>
      <c r="J136" s="156"/>
      <c r="M136" s="154"/>
    </row>
    <row r="137" spans="1:13" s="158" customFormat="1" ht="11.25" customHeight="1">
      <c r="A137" s="154"/>
      <c r="D137" s="154"/>
      <c r="G137" s="154"/>
      <c r="I137" s="157"/>
      <c r="J137" s="156"/>
      <c r="M137" s="154"/>
    </row>
    <row r="138" spans="1:13" s="158" customFormat="1" ht="11.25" customHeight="1">
      <c r="A138" s="154"/>
      <c r="D138" s="154"/>
      <c r="G138" s="154"/>
      <c r="I138" s="157"/>
      <c r="J138" s="156"/>
      <c r="M138" s="154"/>
    </row>
    <row r="139" spans="1:13" s="158" customFormat="1" ht="11.25" customHeight="1">
      <c r="A139" s="154"/>
      <c r="D139" s="154"/>
      <c r="G139" s="154"/>
      <c r="I139" s="157"/>
      <c r="J139" s="156"/>
      <c r="M139" s="154"/>
    </row>
    <row r="140" spans="1:13" s="158" customFormat="1" ht="11.25" customHeight="1">
      <c r="A140" s="154"/>
      <c r="D140" s="154"/>
      <c r="G140" s="154"/>
      <c r="I140" s="157"/>
      <c r="J140" s="156"/>
      <c r="M140" s="154"/>
    </row>
    <row r="141" spans="1:13" s="158" customFormat="1" ht="11.25" customHeight="1">
      <c r="A141" s="154"/>
      <c r="D141" s="154"/>
      <c r="G141" s="154"/>
      <c r="I141" s="157"/>
      <c r="J141" s="156"/>
      <c r="M141" s="154"/>
    </row>
    <row r="142" spans="1:13" s="158" customFormat="1" ht="11.25" customHeight="1">
      <c r="A142" s="154"/>
      <c r="D142" s="154"/>
      <c r="G142" s="154"/>
      <c r="I142" s="157"/>
      <c r="J142" s="156"/>
      <c r="M142" s="154"/>
    </row>
    <row r="143" spans="1:13" s="158" customFormat="1" ht="11.25" customHeight="1">
      <c r="A143" s="154"/>
      <c r="D143" s="154"/>
      <c r="G143" s="154"/>
      <c r="I143" s="157"/>
      <c r="J143" s="156"/>
      <c r="M143" s="154"/>
    </row>
    <row r="144" spans="1:13" s="158" customFormat="1" ht="11.25" customHeight="1">
      <c r="A144" s="154"/>
      <c r="D144" s="154"/>
      <c r="G144" s="154"/>
      <c r="I144" s="157"/>
      <c r="J144" s="156"/>
      <c r="M144" s="154"/>
    </row>
    <row r="145" spans="1:13" s="158" customFormat="1" ht="11.25" customHeight="1">
      <c r="A145" s="154"/>
      <c r="D145" s="154"/>
      <c r="G145" s="154"/>
      <c r="I145" s="157"/>
      <c r="J145" s="156"/>
      <c r="M145" s="154"/>
    </row>
    <row r="146" spans="1:13" s="158" customFormat="1" ht="11.25" customHeight="1">
      <c r="A146" s="154"/>
      <c r="D146" s="154"/>
      <c r="G146" s="154"/>
      <c r="I146" s="157"/>
      <c r="J146" s="156"/>
      <c r="M146" s="154"/>
    </row>
    <row r="147" spans="1:13" s="158" customFormat="1" ht="11.25" customHeight="1">
      <c r="A147" s="154"/>
      <c r="D147" s="154"/>
      <c r="G147" s="154"/>
      <c r="I147" s="157"/>
      <c r="J147" s="156"/>
      <c r="M147" s="154"/>
    </row>
    <row r="148" spans="1:13" s="158" customFormat="1" ht="11.25" customHeight="1">
      <c r="A148" s="154"/>
      <c r="D148" s="154"/>
      <c r="G148" s="154"/>
      <c r="I148" s="157"/>
      <c r="J148" s="156"/>
      <c r="M148" s="154"/>
    </row>
    <row r="149" spans="1:13" s="158" customFormat="1" ht="11.25" customHeight="1">
      <c r="A149" s="154"/>
      <c r="D149" s="154"/>
      <c r="G149" s="154"/>
      <c r="I149" s="157"/>
      <c r="J149" s="156"/>
      <c r="M149" s="154"/>
    </row>
    <row r="150" spans="1:13" s="158" customFormat="1" ht="11.25" customHeight="1">
      <c r="A150" s="154"/>
      <c r="D150" s="154"/>
      <c r="G150" s="154"/>
      <c r="I150" s="157"/>
      <c r="J150" s="156"/>
      <c r="M150" s="154"/>
    </row>
    <row r="151" spans="1:13" s="158" customFormat="1" ht="11.25" customHeight="1">
      <c r="A151" s="154"/>
      <c r="D151" s="154"/>
      <c r="G151" s="154"/>
      <c r="I151" s="157"/>
      <c r="J151" s="156"/>
      <c r="M151" s="154"/>
    </row>
    <row r="152" spans="1:13" s="158" customFormat="1" ht="11.25" customHeight="1">
      <c r="A152" s="154"/>
      <c r="D152" s="154"/>
      <c r="G152" s="154"/>
      <c r="I152" s="157"/>
      <c r="J152" s="156"/>
      <c r="M152" s="154"/>
    </row>
    <row r="153" spans="1:13" s="158" customFormat="1" ht="11.25" customHeight="1">
      <c r="A153" s="154"/>
      <c r="D153" s="154"/>
      <c r="G153" s="154"/>
      <c r="I153" s="157"/>
      <c r="J153" s="156"/>
      <c r="M153" s="154"/>
    </row>
    <row r="154" spans="1:13" s="158" customFormat="1" ht="11.25" customHeight="1">
      <c r="A154" s="154"/>
      <c r="D154" s="154"/>
      <c r="G154" s="154"/>
      <c r="I154" s="157"/>
      <c r="J154" s="156"/>
      <c r="M154" s="154"/>
    </row>
    <row r="155" spans="1:13" s="158" customFormat="1" ht="11.25" customHeight="1">
      <c r="A155" s="154"/>
      <c r="D155" s="154"/>
      <c r="G155" s="154"/>
      <c r="I155" s="157"/>
      <c r="J155" s="156"/>
      <c r="M155" s="154"/>
    </row>
    <row r="156" spans="1:13" s="158" customFormat="1" ht="11.25" customHeight="1">
      <c r="A156" s="154"/>
      <c r="D156" s="154"/>
      <c r="G156" s="154"/>
      <c r="I156" s="157"/>
      <c r="J156" s="156"/>
      <c r="M156" s="154"/>
    </row>
    <row r="157" spans="1:13" s="158" customFormat="1" ht="11.25" customHeight="1">
      <c r="A157" s="154"/>
      <c r="D157" s="154"/>
      <c r="G157" s="154"/>
      <c r="I157" s="157"/>
      <c r="J157" s="156"/>
      <c r="M157" s="154"/>
    </row>
    <row r="158" spans="1:13" s="158" customFormat="1" ht="11.25" customHeight="1">
      <c r="A158" s="154"/>
      <c r="D158" s="154"/>
      <c r="G158" s="154"/>
      <c r="I158" s="157"/>
      <c r="J158" s="156"/>
      <c r="M158" s="154"/>
    </row>
    <row r="159" spans="1:13" s="158" customFormat="1" ht="11.25" customHeight="1">
      <c r="A159" s="154"/>
      <c r="D159" s="154"/>
      <c r="G159" s="154"/>
      <c r="I159" s="157"/>
      <c r="J159" s="156"/>
      <c r="M159" s="154"/>
    </row>
    <row r="160" spans="1:13" s="158" customFormat="1" ht="11.25" customHeight="1">
      <c r="A160" s="154"/>
      <c r="D160" s="154"/>
      <c r="G160" s="154"/>
      <c r="I160" s="157"/>
      <c r="J160" s="156"/>
      <c r="M160" s="154"/>
    </row>
    <row r="161" spans="1:13" s="158" customFormat="1" ht="11.25" customHeight="1">
      <c r="A161" s="154"/>
      <c r="D161" s="154"/>
      <c r="G161" s="154"/>
      <c r="I161" s="157"/>
      <c r="J161" s="156"/>
      <c r="M161" s="154"/>
    </row>
    <row r="162" spans="1:13" s="158" customFormat="1" ht="11.25" customHeight="1">
      <c r="A162" s="154"/>
      <c r="D162" s="154"/>
      <c r="G162" s="154"/>
      <c r="I162" s="157"/>
      <c r="J162" s="156"/>
      <c r="M162" s="154"/>
    </row>
    <row r="163" spans="1:13" s="158" customFormat="1" ht="11.25" customHeight="1">
      <c r="A163" s="154"/>
      <c r="D163" s="154"/>
      <c r="G163" s="154"/>
      <c r="I163" s="157"/>
      <c r="J163" s="156"/>
      <c r="M163" s="154"/>
    </row>
    <row r="164" spans="1:13" s="158" customFormat="1" ht="11.25" customHeight="1">
      <c r="A164" s="154"/>
      <c r="D164" s="154"/>
      <c r="G164" s="154"/>
      <c r="I164" s="157"/>
      <c r="J164" s="156"/>
      <c r="M164" s="154"/>
    </row>
    <row r="165" spans="1:13" s="158" customFormat="1" ht="11.25" customHeight="1">
      <c r="A165" s="154"/>
      <c r="D165" s="154"/>
      <c r="G165" s="154"/>
      <c r="I165" s="157"/>
      <c r="J165" s="156"/>
      <c r="M165" s="154"/>
    </row>
    <row r="166" spans="1:13" s="158" customFormat="1" ht="11.25" customHeight="1">
      <c r="A166" s="154"/>
      <c r="D166" s="154"/>
      <c r="G166" s="154"/>
      <c r="I166" s="157"/>
      <c r="J166" s="156"/>
      <c r="M166" s="154"/>
    </row>
    <row r="167" spans="1:13" s="158" customFormat="1" ht="11.25" customHeight="1">
      <c r="A167" s="154"/>
      <c r="D167" s="154"/>
      <c r="G167" s="154"/>
      <c r="I167" s="157"/>
      <c r="J167" s="156"/>
      <c r="M167" s="154"/>
    </row>
    <row r="168" spans="1:13" s="158" customFormat="1" ht="11.25" customHeight="1">
      <c r="A168" s="154"/>
      <c r="D168" s="154"/>
      <c r="G168" s="154"/>
      <c r="I168" s="157"/>
      <c r="J168" s="156"/>
      <c r="M168" s="154"/>
    </row>
    <row r="169" spans="1:13" s="158" customFormat="1" ht="11.25" customHeight="1">
      <c r="A169" s="154"/>
      <c r="D169" s="154"/>
      <c r="G169" s="154"/>
      <c r="I169" s="157"/>
      <c r="J169" s="156"/>
      <c r="M169" s="154"/>
    </row>
    <row r="170" spans="1:13" s="158" customFormat="1" ht="11.25" customHeight="1">
      <c r="A170" s="154"/>
      <c r="D170" s="154"/>
      <c r="G170" s="154"/>
      <c r="I170" s="157"/>
      <c r="J170" s="156"/>
      <c r="M170" s="154"/>
    </row>
    <row r="171" spans="1:13" s="158" customFormat="1" ht="11.25" customHeight="1">
      <c r="A171" s="154"/>
      <c r="D171" s="154"/>
      <c r="G171" s="154"/>
      <c r="I171" s="157"/>
      <c r="J171" s="156"/>
      <c r="M171" s="154"/>
    </row>
    <row r="172" spans="1:13" s="158" customFormat="1" ht="11.25" customHeight="1">
      <c r="A172" s="154"/>
      <c r="D172" s="154"/>
      <c r="G172" s="154"/>
      <c r="I172" s="157"/>
      <c r="J172" s="156"/>
      <c r="M172" s="154"/>
    </row>
    <row r="173" spans="1:13" s="158" customFormat="1" ht="11.25" customHeight="1">
      <c r="A173" s="154"/>
      <c r="D173" s="154"/>
      <c r="G173" s="154"/>
      <c r="I173" s="157"/>
      <c r="J173" s="156"/>
      <c r="M173" s="154"/>
    </row>
    <row r="174" spans="1:13" s="158" customFormat="1" ht="11.25" customHeight="1">
      <c r="A174" s="154"/>
      <c r="D174" s="154"/>
      <c r="G174" s="154"/>
      <c r="I174" s="157"/>
      <c r="J174" s="156"/>
      <c r="M174" s="154"/>
    </row>
    <row r="175" spans="1:13" s="158" customFormat="1" ht="11.25" customHeight="1">
      <c r="A175" s="154"/>
      <c r="D175" s="154"/>
      <c r="G175" s="154"/>
      <c r="I175" s="157"/>
      <c r="J175" s="156"/>
      <c r="M175" s="154"/>
    </row>
    <row r="176" spans="1:13" s="158" customFormat="1" ht="11.25" customHeight="1">
      <c r="A176" s="154"/>
      <c r="D176" s="154"/>
      <c r="G176" s="154"/>
      <c r="I176" s="157"/>
      <c r="J176" s="156"/>
      <c r="M176" s="154"/>
    </row>
    <row r="177" spans="1:13" s="158" customFormat="1" ht="11.25" customHeight="1">
      <c r="A177" s="154"/>
      <c r="D177" s="154"/>
      <c r="G177" s="154"/>
      <c r="I177" s="157"/>
      <c r="J177" s="156"/>
      <c r="M177" s="154"/>
    </row>
    <row r="178" spans="1:13" s="158" customFormat="1" ht="11.25" customHeight="1">
      <c r="A178" s="154"/>
      <c r="D178" s="154"/>
      <c r="G178" s="154"/>
      <c r="I178" s="157"/>
      <c r="J178" s="156"/>
      <c r="M178" s="154"/>
    </row>
    <row r="179" spans="1:13" s="158" customFormat="1" ht="11.25" customHeight="1">
      <c r="A179" s="154"/>
      <c r="D179" s="154"/>
      <c r="G179" s="154"/>
      <c r="I179" s="157"/>
      <c r="J179" s="156"/>
      <c r="M179" s="154"/>
    </row>
    <row r="180" spans="1:13" s="158" customFormat="1" ht="11.25" customHeight="1">
      <c r="A180" s="154"/>
      <c r="D180" s="154"/>
      <c r="G180" s="154"/>
      <c r="I180" s="157"/>
      <c r="J180" s="156"/>
      <c r="M180" s="154"/>
    </row>
    <row r="181" spans="1:13" s="158" customFormat="1" ht="11.25" customHeight="1">
      <c r="A181" s="154"/>
      <c r="D181" s="154"/>
      <c r="G181" s="154"/>
      <c r="I181" s="157"/>
      <c r="J181" s="156"/>
      <c r="M181" s="154"/>
    </row>
    <row r="182" spans="1:13" s="158" customFormat="1" ht="11.25" customHeight="1">
      <c r="A182" s="154"/>
      <c r="D182" s="154"/>
      <c r="G182" s="154"/>
      <c r="I182" s="157"/>
      <c r="J182" s="156"/>
      <c r="M182" s="154"/>
    </row>
    <row r="183" spans="1:13" s="158" customFormat="1" ht="11.25" customHeight="1">
      <c r="A183" s="154"/>
      <c r="D183" s="154"/>
      <c r="G183" s="154"/>
      <c r="I183" s="157"/>
      <c r="J183" s="156"/>
      <c r="M183" s="154"/>
    </row>
    <row r="184" spans="1:13" s="158" customFormat="1" ht="11.25" customHeight="1">
      <c r="A184" s="154"/>
      <c r="D184" s="154"/>
      <c r="G184" s="154"/>
      <c r="I184" s="157"/>
      <c r="J184" s="156"/>
      <c r="M184" s="154"/>
    </row>
    <row r="185" spans="1:13" s="158" customFormat="1" ht="11.25" customHeight="1">
      <c r="A185" s="154"/>
      <c r="D185" s="154"/>
      <c r="G185" s="154"/>
      <c r="I185" s="157"/>
      <c r="J185" s="156"/>
      <c r="M185" s="154"/>
    </row>
    <row r="186" spans="1:13" s="158" customFormat="1" ht="11.25" customHeight="1">
      <c r="A186" s="154"/>
      <c r="D186" s="154"/>
      <c r="G186" s="154"/>
      <c r="I186" s="157"/>
      <c r="J186" s="156"/>
      <c r="M186" s="154"/>
    </row>
    <row r="187" spans="1:13" s="158" customFormat="1" ht="11.25" customHeight="1">
      <c r="A187" s="154"/>
      <c r="D187" s="154"/>
      <c r="G187" s="154"/>
      <c r="I187" s="157"/>
      <c r="J187" s="156"/>
      <c r="M187" s="154"/>
    </row>
    <row r="188" spans="1:13" s="158" customFormat="1" ht="11.25" customHeight="1">
      <c r="A188" s="154"/>
      <c r="D188" s="154"/>
      <c r="G188" s="154"/>
      <c r="I188" s="157"/>
      <c r="J188" s="156"/>
      <c r="M188" s="154"/>
    </row>
    <row r="189" spans="1:13" s="158" customFormat="1" ht="11.25" customHeight="1">
      <c r="A189" s="154"/>
      <c r="D189" s="154"/>
      <c r="G189" s="154"/>
      <c r="I189" s="157"/>
      <c r="J189" s="156"/>
      <c r="M189" s="154"/>
    </row>
    <row r="190" spans="1:13" s="158" customFormat="1" ht="11.25" customHeight="1">
      <c r="A190" s="154"/>
      <c r="D190" s="154"/>
      <c r="G190" s="154"/>
      <c r="I190" s="157"/>
      <c r="J190" s="156"/>
      <c r="M190" s="154"/>
    </row>
    <row r="191" spans="1:13" s="158" customFormat="1" ht="11.25" customHeight="1">
      <c r="A191" s="154"/>
      <c r="D191" s="154"/>
      <c r="G191" s="154"/>
      <c r="I191" s="157"/>
      <c r="J191" s="156"/>
      <c r="M191" s="154"/>
    </row>
    <row r="192" spans="1:13" s="158" customFormat="1" ht="11.25" customHeight="1">
      <c r="A192" s="154"/>
      <c r="D192" s="154"/>
      <c r="G192" s="154"/>
      <c r="I192" s="157"/>
      <c r="J192" s="156"/>
      <c r="M192" s="154"/>
    </row>
    <row r="193" spans="1:13" s="158" customFormat="1" ht="11.25" customHeight="1">
      <c r="A193" s="154"/>
      <c r="D193" s="154"/>
      <c r="G193" s="154"/>
      <c r="I193" s="157"/>
      <c r="J193" s="156"/>
      <c r="M193" s="154"/>
    </row>
    <row r="194" spans="1:13" s="158" customFormat="1" ht="11.25" customHeight="1">
      <c r="A194" s="154"/>
      <c r="D194" s="154"/>
      <c r="G194" s="154"/>
      <c r="I194" s="157"/>
      <c r="J194" s="156"/>
      <c r="M194" s="154"/>
    </row>
    <row r="195" spans="1:13" s="158" customFormat="1" ht="11.25" customHeight="1">
      <c r="A195" s="154"/>
      <c r="D195" s="154"/>
      <c r="G195" s="154"/>
      <c r="I195" s="157"/>
      <c r="J195" s="156"/>
      <c r="M195" s="154"/>
    </row>
    <row r="196" spans="1:13" s="158" customFormat="1" ht="11.25" customHeight="1">
      <c r="A196" s="154"/>
      <c r="D196" s="154"/>
      <c r="G196" s="154"/>
      <c r="I196" s="157"/>
      <c r="J196" s="156"/>
      <c r="M196" s="154"/>
    </row>
    <row r="197" spans="1:13" s="158" customFormat="1" ht="11.25" customHeight="1">
      <c r="A197" s="154"/>
      <c r="D197" s="154"/>
      <c r="G197" s="154"/>
      <c r="I197" s="157"/>
      <c r="J197" s="156"/>
      <c r="M197" s="154"/>
    </row>
    <row r="198" spans="1:13" s="158" customFormat="1" ht="11.25" customHeight="1">
      <c r="A198" s="154"/>
      <c r="D198" s="154"/>
      <c r="G198" s="154"/>
      <c r="I198" s="157"/>
      <c r="J198" s="156"/>
      <c r="M198" s="154"/>
    </row>
    <row r="199" spans="1:13" s="158" customFormat="1" ht="11.25" customHeight="1">
      <c r="A199" s="154"/>
      <c r="D199" s="154"/>
      <c r="G199" s="154"/>
      <c r="I199" s="157"/>
      <c r="J199" s="156"/>
      <c r="M199" s="154"/>
    </row>
    <row r="200" spans="1:13" s="158" customFormat="1" ht="11.25" customHeight="1">
      <c r="A200" s="154"/>
      <c r="D200" s="154"/>
      <c r="G200" s="154"/>
      <c r="I200" s="157"/>
      <c r="J200" s="156"/>
      <c r="M200" s="154"/>
    </row>
    <row r="201" spans="1:13" s="158" customFormat="1" ht="11.25" customHeight="1">
      <c r="A201" s="154"/>
      <c r="D201" s="154"/>
      <c r="G201" s="154"/>
      <c r="I201" s="157"/>
      <c r="J201" s="156"/>
      <c r="M201" s="154"/>
    </row>
    <row r="202" spans="1:13" s="158" customFormat="1" ht="11.25" customHeight="1">
      <c r="A202" s="154"/>
      <c r="D202" s="154"/>
      <c r="G202" s="154"/>
      <c r="I202" s="157"/>
      <c r="J202" s="156"/>
      <c r="M202" s="154"/>
    </row>
    <row r="203" spans="1:13" s="158" customFormat="1" ht="11.25" customHeight="1">
      <c r="A203" s="154"/>
      <c r="D203" s="154"/>
      <c r="G203" s="154"/>
      <c r="I203" s="157"/>
      <c r="J203" s="156"/>
      <c r="M203" s="154"/>
    </row>
    <row r="204" spans="1:13" s="158" customFormat="1" ht="11.25" customHeight="1">
      <c r="A204" s="154"/>
      <c r="D204" s="154"/>
      <c r="G204" s="154"/>
      <c r="I204" s="157"/>
      <c r="J204" s="156"/>
      <c r="M204" s="154"/>
    </row>
    <row r="205" spans="1:13" s="158" customFormat="1" ht="11.25" customHeight="1">
      <c r="A205" s="154"/>
      <c r="D205" s="154"/>
      <c r="G205" s="154"/>
      <c r="I205" s="157"/>
      <c r="J205" s="156"/>
      <c r="M205" s="154"/>
    </row>
    <row r="206" spans="1:13" s="158" customFormat="1" ht="11.25" customHeight="1">
      <c r="A206" s="154"/>
      <c r="D206" s="154"/>
      <c r="G206" s="154"/>
      <c r="I206" s="157"/>
      <c r="J206" s="156"/>
      <c r="M206" s="154"/>
    </row>
    <row r="207" spans="1:13" s="158" customFormat="1" ht="11.25" customHeight="1">
      <c r="A207" s="154"/>
      <c r="D207" s="154"/>
      <c r="G207" s="154"/>
      <c r="I207" s="157"/>
      <c r="J207" s="156"/>
      <c r="M207" s="154"/>
    </row>
    <row r="208" spans="1:13" s="158" customFormat="1" ht="11.25" customHeight="1">
      <c r="A208" s="154"/>
      <c r="D208" s="154"/>
      <c r="G208" s="154"/>
      <c r="I208" s="157"/>
      <c r="J208" s="156"/>
      <c r="M208" s="154"/>
    </row>
    <row r="209" spans="1:13" s="158" customFormat="1" ht="11.25" customHeight="1">
      <c r="A209" s="154"/>
      <c r="D209" s="154"/>
      <c r="G209" s="154"/>
      <c r="I209" s="157"/>
      <c r="J209" s="156"/>
      <c r="M209" s="154"/>
    </row>
    <row r="210" spans="1:13" s="158" customFormat="1" ht="11.25" customHeight="1">
      <c r="A210" s="154"/>
      <c r="D210" s="154"/>
      <c r="G210" s="154"/>
      <c r="I210" s="157"/>
      <c r="J210" s="156"/>
      <c r="M210" s="154"/>
    </row>
    <row r="211" spans="1:13" s="158" customFormat="1" ht="11.25" customHeight="1">
      <c r="A211" s="154"/>
      <c r="D211" s="154"/>
      <c r="G211" s="154"/>
      <c r="I211" s="157"/>
      <c r="J211" s="156"/>
      <c r="M211" s="154"/>
    </row>
    <row r="212" spans="1:13" s="158" customFormat="1" ht="11.25" customHeight="1">
      <c r="A212" s="154"/>
      <c r="D212" s="154"/>
      <c r="G212" s="154"/>
      <c r="I212" s="157"/>
      <c r="J212" s="156"/>
      <c r="M212" s="154"/>
    </row>
    <row r="213" spans="1:13" s="158" customFormat="1" ht="11.25" customHeight="1">
      <c r="A213" s="154"/>
      <c r="D213" s="154"/>
      <c r="G213" s="154"/>
      <c r="I213" s="157"/>
      <c r="J213" s="156"/>
      <c r="M213" s="154"/>
    </row>
    <row r="214" spans="1:13" s="158" customFormat="1" ht="11.25" customHeight="1">
      <c r="A214" s="154"/>
      <c r="D214" s="154"/>
      <c r="G214" s="154"/>
      <c r="I214" s="157"/>
      <c r="J214" s="156"/>
      <c r="M214" s="154"/>
    </row>
    <row r="215" spans="1:13" s="158" customFormat="1" ht="11.25" customHeight="1">
      <c r="A215" s="154"/>
      <c r="D215" s="154"/>
      <c r="G215" s="154"/>
      <c r="I215" s="157"/>
      <c r="J215" s="156"/>
      <c r="M215" s="154"/>
    </row>
    <row r="216" spans="1:13" s="158" customFormat="1" ht="11.25" customHeight="1">
      <c r="A216" s="154"/>
      <c r="D216" s="154"/>
      <c r="G216" s="154"/>
      <c r="I216" s="157"/>
      <c r="J216" s="156"/>
      <c r="M216" s="154"/>
    </row>
    <row r="217" spans="1:13" s="158" customFormat="1" ht="11.25" customHeight="1">
      <c r="A217" s="154"/>
      <c r="D217" s="154"/>
      <c r="G217" s="154"/>
      <c r="I217" s="157"/>
      <c r="J217" s="156"/>
      <c r="M217" s="154"/>
    </row>
    <row r="218" spans="1:13" s="158" customFormat="1" ht="11.25" customHeight="1">
      <c r="A218" s="154"/>
      <c r="D218" s="154"/>
      <c r="G218" s="154"/>
      <c r="I218" s="157"/>
      <c r="J218" s="156"/>
      <c r="M218" s="154"/>
    </row>
    <row r="219" spans="1:13" s="158" customFormat="1" ht="11.25" customHeight="1">
      <c r="A219" s="154"/>
      <c r="D219" s="154"/>
      <c r="G219" s="154"/>
      <c r="I219" s="157"/>
      <c r="J219" s="156"/>
      <c r="M219" s="154"/>
    </row>
    <row r="220" spans="1:13" s="158" customFormat="1" ht="11.25" customHeight="1">
      <c r="A220" s="154"/>
      <c r="D220" s="154"/>
      <c r="G220" s="154"/>
      <c r="I220" s="157"/>
      <c r="J220" s="156"/>
      <c r="M220" s="154"/>
    </row>
    <row r="221" spans="1:13" s="158" customFormat="1" ht="11.25" customHeight="1">
      <c r="A221" s="154"/>
      <c r="D221" s="154"/>
      <c r="G221" s="154"/>
      <c r="I221" s="157"/>
      <c r="J221" s="156"/>
      <c r="M221" s="154"/>
    </row>
    <row r="222" spans="1:13" s="158" customFormat="1" ht="11.25" customHeight="1">
      <c r="A222" s="154"/>
      <c r="D222" s="154"/>
      <c r="G222" s="154"/>
      <c r="I222" s="157"/>
      <c r="J222" s="156"/>
      <c r="M222" s="154"/>
    </row>
    <row r="223" spans="1:13" s="158" customFormat="1" ht="11.25" customHeight="1">
      <c r="A223" s="154"/>
      <c r="D223" s="154"/>
      <c r="G223" s="154"/>
      <c r="I223" s="157"/>
      <c r="J223" s="156"/>
      <c r="M223" s="154"/>
    </row>
    <row r="224" spans="1:13" s="158" customFormat="1" ht="11.25" customHeight="1">
      <c r="A224" s="154"/>
      <c r="D224" s="154"/>
      <c r="G224" s="154"/>
      <c r="I224" s="157"/>
      <c r="J224" s="156"/>
      <c r="M224" s="154"/>
    </row>
    <row r="225" spans="1:13" s="158" customFormat="1" ht="11.25" customHeight="1">
      <c r="A225" s="154"/>
      <c r="D225" s="154"/>
      <c r="G225" s="154"/>
      <c r="I225" s="157"/>
      <c r="J225" s="156"/>
      <c r="M225" s="154"/>
    </row>
    <row r="226" spans="1:13" s="158" customFormat="1" ht="11.25" customHeight="1">
      <c r="A226" s="154"/>
      <c r="D226" s="154"/>
      <c r="G226" s="154"/>
      <c r="I226" s="157"/>
      <c r="J226" s="156"/>
      <c r="M226" s="154"/>
    </row>
    <row r="227" spans="1:13" s="158" customFormat="1" ht="11.25" customHeight="1">
      <c r="A227" s="154"/>
      <c r="D227" s="154"/>
      <c r="G227" s="154"/>
      <c r="I227" s="157"/>
      <c r="J227" s="156"/>
      <c r="M227" s="154"/>
    </row>
    <row r="228" spans="1:13" s="158" customFormat="1" ht="11.25" customHeight="1">
      <c r="A228" s="154"/>
      <c r="D228" s="154"/>
      <c r="G228" s="154"/>
      <c r="I228" s="157"/>
      <c r="J228" s="156"/>
      <c r="M228" s="154"/>
    </row>
    <row r="229" spans="1:13" s="158" customFormat="1" ht="11.25" customHeight="1">
      <c r="A229" s="154"/>
      <c r="D229" s="154"/>
      <c r="G229" s="154"/>
      <c r="I229" s="157"/>
      <c r="J229" s="156"/>
      <c r="M229" s="154"/>
    </row>
    <row r="230" spans="1:13" s="158" customFormat="1" ht="11.25" customHeight="1">
      <c r="A230" s="154"/>
      <c r="D230" s="154"/>
      <c r="G230" s="154"/>
      <c r="I230" s="157"/>
      <c r="J230" s="156"/>
      <c r="M230" s="154"/>
    </row>
    <row r="231" spans="1:13" s="158" customFormat="1" ht="11.25" customHeight="1">
      <c r="A231" s="154"/>
      <c r="D231" s="154"/>
      <c r="G231" s="154"/>
      <c r="I231" s="157"/>
      <c r="J231" s="156"/>
      <c r="M231" s="154"/>
    </row>
    <row r="232" spans="1:13" s="158" customFormat="1" ht="11.25" customHeight="1">
      <c r="A232" s="154"/>
      <c r="D232" s="154"/>
      <c r="G232" s="154"/>
      <c r="I232" s="157"/>
      <c r="J232" s="156"/>
      <c r="M232" s="154"/>
    </row>
    <row r="233" spans="1:13" s="158" customFormat="1" ht="11.25" customHeight="1">
      <c r="A233" s="154"/>
      <c r="D233" s="154"/>
      <c r="G233" s="154"/>
      <c r="I233" s="157"/>
      <c r="J233" s="156"/>
      <c r="M233" s="154"/>
    </row>
    <row r="234" spans="1:13" s="158" customFormat="1" ht="11.25" customHeight="1">
      <c r="A234" s="154"/>
      <c r="D234" s="154"/>
      <c r="G234" s="154"/>
      <c r="I234" s="157"/>
      <c r="J234" s="156"/>
      <c r="M234" s="154"/>
    </row>
    <row r="235" spans="1:13" s="158" customFormat="1" ht="11.25" customHeight="1">
      <c r="A235" s="154"/>
      <c r="D235" s="154"/>
      <c r="G235" s="154"/>
      <c r="I235" s="157"/>
      <c r="J235" s="156"/>
      <c r="M235" s="154"/>
    </row>
    <row r="236" spans="1:13" s="158" customFormat="1" ht="11.25" customHeight="1">
      <c r="A236" s="154"/>
      <c r="D236" s="154"/>
      <c r="G236" s="154"/>
      <c r="I236" s="157"/>
      <c r="J236" s="156"/>
      <c r="M236" s="154"/>
    </row>
    <row r="237" spans="1:13" s="158" customFormat="1" ht="11.25" customHeight="1">
      <c r="A237" s="154"/>
      <c r="D237" s="154"/>
      <c r="G237" s="154"/>
      <c r="I237" s="157"/>
      <c r="J237" s="156"/>
      <c r="M237" s="154"/>
    </row>
    <row r="238" spans="1:13" s="158" customFormat="1" ht="11.25" customHeight="1">
      <c r="A238" s="154"/>
      <c r="D238" s="154"/>
      <c r="G238" s="154"/>
      <c r="I238" s="157"/>
      <c r="J238" s="156"/>
      <c r="M238" s="154"/>
    </row>
    <row r="239" spans="1:13" s="158" customFormat="1" ht="11.25" customHeight="1">
      <c r="A239" s="154"/>
      <c r="D239" s="154"/>
      <c r="G239" s="154"/>
      <c r="I239" s="157"/>
      <c r="J239" s="156"/>
      <c r="M239" s="154"/>
    </row>
    <row r="240" spans="1:13" s="158" customFormat="1" ht="11.25" customHeight="1">
      <c r="A240" s="154"/>
      <c r="D240" s="154"/>
      <c r="G240" s="154"/>
      <c r="I240" s="157"/>
      <c r="J240" s="156"/>
      <c r="M240" s="154"/>
    </row>
    <row r="241" spans="1:13" s="158" customFormat="1" ht="11.25" customHeight="1">
      <c r="A241" s="154"/>
      <c r="D241" s="154"/>
      <c r="G241" s="154"/>
      <c r="I241" s="157"/>
      <c r="J241" s="156"/>
      <c r="M241" s="154"/>
    </row>
    <row r="242" spans="1:13" s="158" customFormat="1" ht="11.25" customHeight="1">
      <c r="A242" s="154"/>
      <c r="D242" s="154"/>
      <c r="G242" s="154"/>
      <c r="I242" s="157"/>
      <c r="J242" s="156"/>
      <c r="M242" s="154"/>
    </row>
    <row r="243" spans="1:13" s="158" customFormat="1" ht="11.25" customHeight="1">
      <c r="A243" s="154"/>
      <c r="D243" s="154"/>
      <c r="G243" s="154"/>
      <c r="I243" s="157"/>
      <c r="J243" s="156"/>
      <c r="M243" s="154"/>
    </row>
    <row r="244" spans="1:13" s="158" customFormat="1" ht="11.25" customHeight="1">
      <c r="A244" s="154"/>
      <c r="D244" s="154"/>
      <c r="G244" s="154"/>
      <c r="I244" s="157"/>
      <c r="J244" s="156"/>
      <c r="M244" s="154"/>
    </row>
    <row r="245" spans="1:13" s="158" customFormat="1" ht="11.25" customHeight="1">
      <c r="A245" s="154"/>
      <c r="D245" s="154"/>
      <c r="G245" s="154"/>
      <c r="I245" s="157"/>
      <c r="J245" s="156"/>
      <c r="M245" s="154"/>
    </row>
    <row r="246" spans="1:13" s="158" customFormat="1" ht="11.25" customHeight="1">
      <c r="A246" s="154"/>
      <c r="D246" s="154"/>
      <c r="G246" s="154"/>
      <c r="I246" s="157"/>
      <c r="J246" s="156"/>
      <c r="M246" s="154"/>
    </row>
    <row r="247" spans="1:13" s="158" customFormat="1" ht="11.25" customHeight="1">
      <c r="A247" s="154"/>
      <c r="D247" s="154"/>
      <c r="G247" s="154"/>
      <c r="I247" s="157"/>
      <c r="J247" s="156"/>
      <c r="M247" s="154"/>
    </row>
    <row r="248" spans="1:13" s="158" customFormat="1" ht="11.25" customHeight="1">
      <c r="A248" s="154"/>
      <c r="D248" s="154"/>
      <c r="G248" s="154"/>
      <c r="I248" s="157"/>
      <c r="J248" s="156"/>
      <c r="M248" s="154"/>
    </row>
    <row r="249" spans="1:13" s="158" customFormat="1" ht="11.25" customHeight="1">
      <c r="A249" s="154"/>
      <c r="D249" s="154"/>
      <c r="G249" s="154"/>
      <c r="I249" s="157"/>
      <c r="J249" s="156"/>
      <c r="M249" s="154"/>
    </row>
    <row r="250" spans="1:13" s="158" customFormat="1" ht="11.25" customHeight="1">
      <c r="A250" s="154"/>
      <c r="D250" s="154"/>
      <c r="G250" s="154"/>
      <c r="I250" s="157"/>
      <c r="J250" s="156"/>
      <c r="M250" s="154"/>
    </row>
    <row r="251" spans="1:13" s="158" customFormat="1" ht="11.25" customHeight="1">
      <c r="A251" s="154"/>
      <c r="D251" s="154"/>
      <c r="G251" s="154"/>
      <c r="I251" s="157"/>
      <c r="J251" s="156"/>
      <c r="M251" s="154"/>
    </row>
    <row r="252" spans="1:13" s="158" customFormat="1" ht="11.25" customHeight="1">
      <c r="A252" s="154"/>
      <c r="D252" s="154"/>
      <c r="G252" s="154"/>
      <c r="I252" s="157"/>
      <c r="J252" s="156"/>
      <c r="M252" s="154"/>
    </row>
    <row r="253" spans="1:13" s="158" customFormat="1" ht="11.25" customHeight="1">
      <c r="A253" s="154"/>
      <c r="D253" s="154"/>
      <c r="G253" s="154"/>
      <c r="I253" s="157"/>
      <c r="J253" s="156"/>
      <c r="M253" s="154"/>
    </row>
    <row r="254" spans="1:13" s="158" customFormat="1" ht="11.25" customHeight="1">
      <c r="A254" s="154"/>
      <c r="D254" s="154"/>
      <c r="G254" s="154"/>
      <c r="I254" s="157"/>
      <c r="J254" s="156"/>
      <c r="M254" s="154"/>
    </row>
    <row r="255" spans="1:13" s="158" customFormat="1" ht="11.25" customHeight="1">
      <c r="A255" s="154"/>
      <c r="D255" s="154"/>
      <c r="G255" s="154"/>
      <c r="I255" s="157"/>
      <c r="J255" s="156"/>
      <c r="M255" s="154"/>
    </row>
    <row r="256" spans="1:13" s="158" customFormat="1" ht="11.25" customHeight="1">
      <c r="A256" s="154"/>
      <c r="D256" s="154"/>
      <c r="G256" s="154"/>
      <c r="I256" s="157"/>
      <c r="J256" s="156"/>
      <c r="M256" s="154"/>
    </row>
    <row r="257" spans="1:13" s="158" customFormat="1" ht="11.25" customHeight="1">
      <c r="A257" s="154"/>
      <c r="D257" s="154"/>
      <c r="G257" s="154"/>
      <c r="I257" s="157"/>
      <c r="J257" s="156"/>
      <c r="M257" s="154"/>
    </row>
    <row r="258" spans="1:13" s="158" customFormat="1" ht="11.25" customHeight="1">
      <c r="A258" s="154"/>
      <c r="D258" s="154"/>
      <c r="G258" s="154"/>
      <c r="I258" s="157"/>
      <c r="J258" s="156"/>
      <c r="M258" s="154"/>
    </row>
    <row r="259" spans="1:13" s="158" customFormat="1" ht="11.25" customHeight="1">
      <c r="A259" s="154"/>
      <c r="D259" s="154"/>
      <c r="G259" s="154"/>
      <c r="I259" s="157"/>
      <c r="J259" s="156"/>
      <c r="M259" s="154"/>
    </row>
    <row r="260" spans="1:13" s="158" customFormat="1" ht="11.25" customHeight="1">
      <c r="A260" s="154"/>
      <c r="D260" s="154"/>
      <c r="G260" s="154"/>
      <c r="I260" s="157"/>
      <c r="J260" s="156"/>
      <c r="M260" s="154"/>
    </row>
    <row r="261" spans="1:13" s="158" customFormat="1" ht="11.25" customHeight="1">
      <c r="A261" s="154"/>
      <c r="D261" s="154"/>
      <c r="G261" s="154"/>
      <c r="I261" s="157"/>
      <c r="J261" s="156"/>
      <c r="M261" s="154"/>
    </row>
    <row r="262" spans="1:13" s="158" customFormat="1" ht="11.25" customHeight="1">
      <c r="A262" s="154"/>
      <c r="D262" s="154"/>
      <c r="G262" s="154"/>
      <c r="I262" s="157"/>
      <c r="J262" s="156"/>
      <c r="M262" s="154"/>
    </row>
    <row r="263" spans="1:13" s="158" customFormat="1" ht="11.25" customHeight="1">
      <c r="A263" s="154"/>
      <c r="D263" s="154"/>
      <c r="G263" s="154"/>
      <c r="I263" s="157"/>
      <c r="J263" s="156"/>
      <c r="M263" s="154"/>
    </row>
    <row r="264" spans="1:13" s="158" customFormat="1" ht="11.25" customHeight="1">
      <c r="A264" s="154"/>
      <c r="D264" s="154"/>
      <c r="G264" s="154"/>
      <c r="I264" s="157"/>
      <c r="J264" s="156"/>
      <c r="M264" s="154"/>
    </row>
    <row r="265" spans="1:13" s="158" customFormat="1" ht="11.25" customHeight="1">
      <c r="A265" s="154"/>
      <c r="D265" s="154"/>
      <c r="G265" s="154"/>
      <c r="I265" s="157"/>
      <c r="J265" s="156"/>
      <c r="M265" s="154"/>
    </row>
    <row r="266" spans="1:13" s="158" customFormat="1" ht="11.25" customHeight="1">
      <c r="A266" s="154"/>
      <c r="D266" s="154"/>
      <c r="G266" s="154"/>
      <c r="I266" s="157"/>
      <c r="J266" s="156"/>
      <c r="M266" s="154"/>
    </row>
    <row r="267" spans="1:13" s="158" customFormat="1" ht="11.25" customHeight="1">
      <c r="A267" s="154"/>
      <c r="D267" s="154"/>
      <c r="G267" s="154"/>
      <c r="I267" s="157"/>
      <c r="J267" s="156"/>
      <c r="M267" s="154"/>
    </row>
    <row r="268" spans="1:13" s="158" customFormat="1" ht="11.25" customHeight="1">
      <c r="A268" s="154"/>
      <c r="D268" s="154"/>
      <c r="G268" s="154"/>
      <c r="I268" s="157"/>
      <c r="J268" s="156"/>
      <c r="M268" s="154"/>
    </row>
    <row r="269" spans="1:13" s="158" customFormat="1" ht="11.25" customHeight="1">
      <c r="A269" s="154"/>
      <c r="D269" s="154"/>
      <c r="G269" s="154"/>
      <c r="I269" s="157"/>
      <c r="J269" s="156"/>
      <c r="M269" s="154"/>
    </row>
    <row r="270" spans="1:13" s="158" customFormat="1" ht="11.25" customHeight="1">
      <c r="A270" s="154"/>
      <c r="D270" s="154"/>
      <c r="G270" s="154"/>
      <c r="I270" s="157"/>
      <c r="J270" s="156"/>
      <c r="M270" s="154"/>
    </row>
    <row r="271" spans="1:13" s="158" customFormat="1" ht="11.25" customHeight="1">
      <c r="A271" s="154"/>
      <c r="D271" s="154"/>
      <c r="G271" s="154"/>
      <c r="I271" s="157"/>
      <c r="J271" s="156"/>
      <c r="M271" s="154"/>
    </row>
    <row r="272" spans="1:13" s="158" customFormat="1" ht="11.25" customHeight="1">
      <c r="A272" s="154"/>
      <c r="D272" s="154"/>
      <c r="G272" s="154"/>
      <c r="I272" s="157"/>
      <c r="J272" s="156"/>
      <c r="M272" s="154"/>
    </row>
    <row r="273" spans="1:21" s="158" customFormat="1" ht="11.25" customHeight="1">
      <c r="A273" s="154"/>
      <c r="D273" s="154"/>
      <c r="G273" s="154"/>
      <c r="I273" s="157"/>
      <c r="J273" s="156"/>
      <c r="M273" s="154"/>
    </row>
    <row r="274" spans="1:21" s="158" customFormat="1" ht="11.25" customHeight="1">
      <c r="A274" s="154"/>
      <c r="D274" s="154"/>
      <c r="G274" s="154"/>
      <c r="I274" s="157"/>
      <c r="J274" s="156"/>
      <c r="M274" s="154"/>
    </row>
    <row r="275" spans="1:21" s="158" customFormat="1" ht="11.25" customHeight="1">
      <c r="A275" s="154"/>
      <c r="D275" s="154"/>
      <c r="G275" s="154"/>
      <c r="I275" s="157"/>
      <c r="J275" s="156"/>
      <c r="M275" s="154"/>
    </row>
    <row r="276" spans="1:21" s="158" customFormat="1" ht="11.25" customHeight="1">
      <c r="A276" s="154"/>
      <c r="D276" s="154"/>
      <c r="G276" s="154"/>
      <c r="I276" s="157"/>
      <c r="J276" s="156"/>
      <c r="M276" s="154"/>
    </row>
    <row r="277" spans="1:21" s="158" customFormat="1" ht="11.25" customHeight="1">
      <c r="A277" s="154"/>
      <c r="D277" s="154"/>
      <c r="G277" s="154"/>
      <c r="I277" s="157"/>
      <c r="J277" s="156"/>
      <c r="M277" s="154"/>
    </row>
    <row r="278" spans="1:21" s="158" customFormat="1" ht="11.25" customHeight="1">
      <c r="A278" s="154"/>
      <c r="D278" s="154"/>
      <c r="G278" s="154"/>
      <c r="I278" s="157"/>
      <c r="J278" s="156"/>
      <c r="M278" s="154"/>
    </row>
    <row r="279" spans="1:21" s="158" customFormat="1" ht="11.25" customHeight="1">
      <c r="A279" s="154"/>
      <c r="D279" s="154"/>
      <c r="G279" s="154"/>
      <c r="I279" s="157"/>
      <c r="J279" s="156"/>
      <c r="M279" s="154"/>
    </row>
    <row r="280" spans="1:21" s="158" customFormat="1" ht="11.25" customHeight="1">
      <c r="A280" s="154"/>
      <c r="D280" s="154"/>
      <c r="G280" s="154"/>
      <c r="I280" s="157"/>
      <c r="J280" s="156"/>
      <c r="M280" s="154"/>
    </row>
    <row r="281" spans="1:21" s="158" customFormat="1" ht="11.25" customHeight="1">
      <c r="A281" s="154"/>
      <c r="D281" s="154"/>
      <c r="G281" s="154"/>
      <c r="I281" s="157"/>
      <c r="J281" s="156"/>
      <c r="M281" s="154"/>
    </row>
    <row r="282" spans="1:21" s="158" customFormat="1" ht="11.25" customHeight="1">
      <c r="A282" s="154"/>
      <c r="D282" s="154"/>
      <c r="G282" s="154"/>
      <c r="I282" s="157"/>
      <c r="J282" s="156"/>
      <c r="M282" s="154"/>
    </row>
    <row r="283" spans="1:21" s="158" customFormat="1" ht="11.25" customHeight="1">
      <c r="A283" s="154"/>
      <c r="D283" s="154"/>
      <c r="G283" s="154"/>
      <c r="I283" s="157"/>
      <c r="J283" s="156"/>
      <c r="M283" s="154"/>
    </row>
    <row r="284" spans="1:21" s="158" customFormat="1" ht="11.25" customHeight="1">
      <c r="A284" s="154"/>
      <c r="D284" s="154"/>
      <c r="G284" s="154"/>
      <c r="I284" s="157"/>
      <c r="J284" s="156"/>
      <c r="M284" s="154"/>
    </row>
    <row r="285" spans="1:21" ht="11.25" customHeight="1">
      <c r="A285" s="154"/>
      <c r="B285" s="158"/>
      <c r="C285" s="158"/>
      <c r="D285" s="154"/>
      <c r="E285" s="158"/>
      <c r="F285" s="158"/>
      <c r="G285" s="154"/>
      <c r="H285" s="158"/>
      <c r="I285" s="157"/>
      <c r="J285" s="156"/>
      <c r="K285" s="158"/>
      <c r="L285" s="158"/>
      <c r="M285" s="154"/>
      <c r="N285" s="158"/>
      <c r="O285" s="158"/>
      <c r="P285" s="158"/>
      <c r="Q285" s="158"/>
      <c r="R285" s="158"/>
      <c r="S285" s="158"/>
      <c r="T285" s="158"/>
      <c r="U285" s="158"/>
    </row>
    <row r="286" spans="1:21" ht="11.25" customHeight="1">
      <c r="A286" s="154"/>
      <c r="B286" s="158"/>
      <c r="C286" s="158"/>
      <c r="D286" s="154"/>
      <c r="E286" s="158"/>
      <c r="F286" s="158"/>
      <c r="G286" s="154"/>
      <c r="H286" s="158"/>
      <c r="I286" s="157"/>
      <c r="J286" s="156"/>
      <c r="K286" s="158"/>
      <c r="L286" s="158"/>
      <c r="M286" s="154"/>
      <c r="N286" s="158"/>
      <c r="O286" s="158"/>
      <c r="P286" s="158"/>
      <c r="Q286" s="158"/>
      <c r="R286" s="158"/>
      <c r="S286" s="158"/>
      <c r="T286" s="158"/>
      <c r="U286" s="158"/>
    </row>
    <row r="287" spans="1:21" ht="11.25" customHeight="1">
      <c r="A287" s="154"/>
      <c r="B287" s="158"/>
      <c r="C287" s="158"/>
      <c r="D287" s="154"/>
      <c r="E287" s="158"/>
      <c r="F287" s="158"/>
      <c r="G287" s="154"/>
      <c r="H287" s="158"/>
      <c r="I287" s="157"/>
      <c r="J287" s="156"/>
      <c r="K287" s="158"/>
      <c r="L287" s="158"/>
      <c r="M287" s="154"/>
      <c r="N287" s="158"/>
      <c r="O287" s="158"/>
      <c r="P287" s="158"/>
      <c r="Q287" s="158"/>
      <c r="R287" s="158"/>
      <c r="S287" s="158"/>
      <c r="T287" s="158"/>
      <c r="U287" s="158"/>
    </row>
    <row r="288" spans="1:21" ht="11.25" customHeight="1">
      <c r="A288" s="154"/>
      <c r="B288" s="158"/>
      <c r="C288" s="158"/>
      <c r="D288" s="154"/>
      <c r="E288" s="158"/>
      <c r="F288" s="158"/>
      <c r="G288" s="154"/>
      <c r="H288" s="158"/>
      <c r="I288" s="157"/>
      <c r="J288" s="156"/>
      <c r="K288" s="158"/>
      <c r="L288" s="158"/>
      <c r="M288" s="154"/>
      <c r="N288" s="158"/>
      <c r="O288" s="158"/>
      <c r="P288" s="158"/>
      <c r="Q288" s="158"/>
      <c r="R288" s="158"/>
      <c r="S288" s="158"/>
      <c r="T288" s="158"/>
      <c r="U288" s="158"/>
    </row>
    <row r="289" spans="1:21" ht="11.25" customHeight="1">
      <c r="P289" s="158"/>
      <c r="Q289" s="158"/>
      <c r="R289" s="158"/>
      <c r="S289" s="158"/>
      <c r="T289" s="158"/>
      <c r="U289" s="158"/>
    </row>
    <row r="290" spans="1:21" ht="11.25" customHeight="1">
      <c r="P290" s="158"/>
      <c r="Q290" s="158"/>
      <c r="R290" s="158"/>
      <c r="S290" s="158"/>
      <c r="T290" s="158"/>
      <c r="U290" s="158"/>
    </row>
    <row r="291" spans="1:21" ht="11.25" customHeight="1">
      <c r="P291" s="158"/>
      <c r="Q291" s="158"/>
      <c r="R291" s="158"/>
      <c r="S291" s="158"/>
      <c r="T291" s="158"/>
      <c r="U291" s="158"/>
    </row>
    <row r="292" spans="1:21" ht="11.25" customHeight="1">
      <c r="P292" s="158"/>
      <c r="Q292" s="158"/>
      <c r="R292" s="158"/>
      <c r="S292" s="158"/>
      <c r="T292" s="158"/>
      <c r="U292" s="158"/>
    </row>
    <row r="293" spans="1:21" ht="11.25" customHeight="1">
      <c r="P293" s="158"/>
      <c r="Q293" s="158"/>
      <c r="R293" s="158"/>
      <c r="S293" s="158"/>
      <c r="T293" s="158"/>
      <c r="U293" s="158"/>
    </row>
    <row r="294" spans="1:21" ht="11.25" customHeight="1">
      <c r="P294" s="158"/>
      <c r="Q294" s="158"/>
      <c r="R294" s="158"/>
      <c r="S294" s="158"/>
      <c r="T294" s="158"/>
      <c r="U294" s="158"/>
    </row>
    <row r="295" spans="1:21" ht="11.25" customHeight="1">
      <c r="A295" s="136"/>
      <c r="D295" s="136"/>
      <c r="G295" s="136"/>
      <c r="I295" s="136"/>
      <c r="J295" s="136"/>
      <c r="M295" s="136"/>
      <c r="P295" s="158"/>
      <c r="Q295" s="158"/>
      <c r="R295" s="158"/>
      <c r="S295" s="158"/>
      <c r="T295" s="158"/>
      <c r="U295" s="158"/>
    </row>
    <row r="296" spans="1:21" ht="11.25" customHeight="1">
      <c r="A296" s="136"/>
      <c r="D296" s="136"/>
      <c r="G296" s="136"/>
      <c r="I296" s="136"/>
      <c r="J296" s="136"/>
      <c r="M296" s="136"/>
      <c r="P296" s="158"/>
      <c r="Q296" s="158"/>
      <c r="R296" s="158"/>
      <c r="S296" s="158"/>
      <c r="T296" s="158"/>
      <c r="U296" s="158"/>
    </row>
    <row r="297" spans="1:21" ht="11.25" customHeight="1">
      <c r="A297" s="136"/>
      <c r="D297" s="136"/>
      <c r="G297" s="136"/>
      <c r="I297" s="136"/>
      <c r="J297" s="136"/>
      <c r="M297" s="136"/>
      <c r="P297" s="158"/>
      <c r="Q297" s="158"/>
      <c r="R297" s="158"/>
      <c r="S297" s="158"/>
      <c r="T297" s="158"/>
      <c r="U297" s="158"/>
    </row>
    <row r="298" spans="1:21" ht="11.25" customHeight="1">
      <c r="A298" s="136"/>
      <c r="D298" s="136"/>
      <c r="G298" s="136"/>
      <c r="I298" s="136"/>
      <c r="J298" s="136"/>
      <c r="M298" s="136"/>
      <c r="P298" s="158"/>
      <c r="Q298" s="158"/>
      <c r="R298" s="158"/>
      <c r="S298" s="158"/>
      <c r="T298" s="158"/>
      <c r="U298" s="158"/>
    </row>
    <row r="299" spans="1:21" ht="11.25" customHeight="1">
      <c r="A299" s="136"/>
      <c r="D299" s="136"/>
      <c r="G299" s="136"/>
      <c r="I299" s="136"/>
      <c r="J299" s="136"/>
      <c r="M299" s="136"/>
      <c r="P299" s="158"/>
      <c r="Q299" s="158"/>
      <c r="R299" s="158"/>
      <c r="S299" s="158"/>
      <c r="T299" s="158"/>
      <c r="U299" s="158"/>
    </row>
    <row r="300" spans="1:21" ht="11.25" customHeight="1">
      <c r="A300" s="136"/>
      <c r="D300" s="136"/>
      <c r="G300" s="136"/>
      <c r="I300" s="136"/>
      <c r="J300" s="136"/>
      <c r="M300" s="136"/>
      <c r="P300" s="158"/>
      <c r="Q300" s="158"/>
      <c r="R300" s="158"/>
      <c r="S300" s="158"/>
      <c r="T300" s="158"/>
      <c r="U300" s="158"/>
    </row>
    <row r="301" spans="1:21" ht="11.25" customHeight="1">
      <c r="A301" s="136"/>
      <c r="D301" s="136"/>
      <c r="G301" s="136"/>
      <c r="I301" s="136"/>
      <c r="J301" s="136"/>
      <c r="M301" s="136"/>
      <c r="P301" s="158"/>
      <c r="Q301" s="158"/>
      <c r="R301" s="158"/>
      <c r="S301" s="158"/>
      <c r="T301" s="158"/>
      <c r="U301" s="158"/>
    </row>
    <row r="302" spans="1:21" ht="11.25" customHeight="1">
      <c r="A302" s="136"/>
      <c r="D302" s="136"/>
      <c r="G302" s="136"/>
      <c r="I302" s="136"/>
      <c r="J302" s="136"/>
      <c r="M302" s="136"/>
      <c r="P302" s="158"/>
      <c r="Q302" s="158"/>
      <c r="R302" s="158"/>
      <c r="S302" s="158"/>
      <c r="T302" s="158"/>
      <c r="U302" s="158"/>
    </row>
    <row r="303" spans="1:21" ht="11.25" customHeight="1">
      <c r="A303" s="136"/>
      <c r="D303" s="136"/>
      <c r="G303" s="136"/>
      <c r="I303" s="136"/>
      <c r="J303" s="136"/>
      <c r="M303" s="136"/>
      <c r="P303" s="158"/>
      <c r="Q303" s="158"/>
      <c r="R303" s="158"/>
      <c r="S303" s="158"/>
      <c r="T303" s="158"/>
      <c r="U303" s="158"/>
    </row>
    <row r="304" spans="1:21" ht="11.25" customHeight="1">
      <c r="A304" s="136"/>
      <c r="D304" s="136"/>
      <c r="G304" s="136"/>
      <c r="I304" s="136"/>
      <c r="J304" s="136"/>
      <c r="M304" s="136"/>
      <c r="P304" s="158"/>
      <c r="Q304" s="158"/>
      <c r="R304" s="158"/>
      <c r="S304" s="158"/>
      <c r="T304" s="158"/>
      <c r="U304" s="158"/>
    </row>
    <row r="305" spans="1:21" ht="11.25" customHeight="1">
      <c r="A305" s="136"/>
      <c r="D305" s="136"/>
      <c r="G305" s="136"/>
      <c r="I305" s="136"/>
      <c r="J305" s="136"/>
      <c r="M305" s="136"/>
      <c r="P305" s="158"/>
      <c r="Q305" s="158"/>
      <c r="R305" s="158"/>
      <c r="S305" s="158"/>
      <c r="T305" s="158"/>
      <c r="U305" s="158"/>
    </row>
  </sheetData>
  <mergeCells count="123">
    <mergeCell ref="H56:I56"/>
    <mergeCell ref="K56:L56"/>
    <mergeCell ref="N56:O56"/>
    <mergeCell ref="C57:E57"/>
    <mergeCell ref="B51:C51"/>
    <mergeCell ref="E51:F51"/>
    <mergeCell ref="B53:C53"/>
    <mergeCell ref="E53:F53"/>
    <mergeCell ref="G53:H54"/>
    <mergeCell ref="B54:C54"/>
    <mergeCell ref="E54:F54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</mergeCells>
  <pageMargins left="0.23622047244094491" right="0.23622047244094491" top="0.11811023622047245" bottom="0.11811023622047245" header="0" footer="0"/>
  <pageSetup paperSize="9" scale="6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5"/>
  <sheetViews>
    <sheetView view="pageBreakPreview" zoomScaleSheetLayoutView="100" workbookViewId="0">
      <selection sqref="A1:O1"/>
    </sheetView>
  </sheetViews>
  <sheetFormatPr defaultColWidth="7.140625" defaultRowHeight="11.25" customHeight="1"/>
  <cols>
    <col min="1" max="1" width="3.7109375" style="138" customWidth="1"/>
    <col min="2" max="3" width="12.7109375" style="136" customWidth="1"/>
    <col min="4" max="4" width="3.7109375" style="138" customWidth="1"/>
    <col min="5" max="6" width="12.7109375" style="136" customWidth="1"/>
    <col min="7" max="7" width="3.7109375" style="138" customWidth="1"/>
    <col min="8" max="8" width="12.7109375" style="136" customWidth="1"/>
    <col min="9" max="9" width="12.7109375" style="181" customWidth="1"/>
    <col min="10" max="10" width="3.7109375" style="179" customWidth="1"/>
    <col min="11" max="12" width="12.7109375" style="136" customWidth="1"/>
    <col min="13" max="13" width="3.7109375" style="138" customWidth="1"/>
    <col min="14" max="15" width="12.7109375" style="136" customWidth="1"/>
    <col min="16" max="16384" width="7.140625" style="136"/>
  </cols>
  <sheetData>
    <row r="1" spans="1:18" ht="15.95" customHeight="1">
      <c r="A1" s="269" t="s">
        <v>23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</row>
    <row r="2" spans="1:18" ht="15.95" customHeight="1">
      <c r="A2" s="269" t="s">
        <v>22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</row>
    <row r="3" spans="1:18" ht="15.95" customHeight="1">
      <c r="A3" s="269" t="s">
        <v>21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</row>
    <row r="4" spans="1:18" s="137" customFormat="1" ht="15.95" customHeight="1">
      <c r="A4" s="270" t="str">
        <f>[1]WD!B1</f>
        <v>XIII открытый городской турнир по бадминтону "Кубок КемГУ"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</row>
    <row r="5" spans="1:18" s="137" customFormat="1" ht="15.95" customHeight="1">
      <c r="A5" s="273" t="s">
        <v>20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</row>
    <row r="6" spans="1:18" ht="15.95" customHeight="1">
      <c r="B6" s="139"/>
      <c r="C6" s="139"/>
      <c r="D6" s="140"/>
      <c r="E6" s="139"/>
      <c r="F6" s="141"/>
      <c r="G6" s="142"/>
      <c r="H6" s="141"/>
      <c r="I6" s="141"/>
      <c r="J6" s="142"/>
      <c r="K6" s="141"/>
      <c r="L6" s="141"/>
      <c r="M6" s="142"/>
      <c r="N6" s="141"/>
      <c r="O6" s="139"/>
    </row>
    <row r="7" spans="1:18" ht="15.95" customHeight="1">
      <c r="B7" s="143" t="s">
        <v>19</v>
      </c>
      <c r="C7" s="237" t="str">
        <f>[1]WD!B2</f>
        <v>Кемерово</v>
      </c>
      <c r="D7" s="237"/>
      <c r="E7" s="237"/>
      <c r="H7" s="137" t="s">
        <v>18</v>
      </c>
      <c r="I7" s="137"/>
      <c r="J7" s="145"/>
      <c r="K7" s="274" t="str">
        <f>[1]WD!B3</f>
        <v>17-19.01.2020</v>
      </c>
      <c r="L7" s="266"/>
      <c r="N7" s="143" t="s">
        <v>17</v>
      </c>
      <c r="O7" s="146" t="str">
        <f>[1]WD!B5</f>
        <v>WD</v>
      </c>
    </row>
    <row r="8" spans="1:18" ht="15.95" customHeight="1">
      <c r="E8" s="147"/>
      <c r="F8" s="148"/>
      <c r="G8" s="149"/>
      <c r="H8" s="147"/>
      <c r="I8" s="147"/>
      <c r="J8" s="150"/>
      <c r="K8" s="151"/>
      <c r="L8" s="151"/>
      <c r="M8" s="152"/>
      <c r="N8" s="151"/>
      <c r="O8" s="147"/>
    </row>
    <row r="9" spans="1:18" s="158" customFormat="1" ht="15.95" customHeight="1">
      <c r="A9" s="154">
        <v>1</v>
      </c>
      <c r="B9" s="275" t="str">
        <f>IF(VLOOKUP(A9,[1]WD!$C$5:$D$20,2,FALSE)=0,"X",VLOOKUP(A9,[1]WD!$C$5:$D$20,2,FALSE))</f>
        <v>Секлецова А. - Фролова Ю.</v>
      </c>
      <c r="C9" s="276"/>
      <c r="D9" s="155">
        <v>1</v>
      </c>
      <c r="E9" s="261" t="str">
        <f>B9</f>
        <v>Секлецова А. - Фролова Ю.</v>
      </c>
      <c r="F9" s="261"/>
      <c r="G9" s="156"/>
      <c r="H9" s="176"/>
      <c r="I9" s="176"/>
      <c r="J9" s="156"/>
      <c r="K9" s="157"/>
      <c r="L9" s="157"/>
      <c r="P9" s="157"/>
      <c r="Q9" s="157"/>
      <c r="R9" s="157"/>
    </row>
    <row r="10" spans="1:18" s="158" customFormat="1" ht="15.95" customHeight="1">
      <c r="A10" s="154">
        <v>16</v>
      </c>
      <c r="B10" s="277" t="str">
        <f>IF(VLOOKUP(A10,[1]WD!$C$5:$D$20,2,FALSE)=0,"X",VLOOKUP(A10,[1]WD!$C$5:$D$20,2,FALSE))</f>
        <v>X</v>
      </c>
      <c r="C10" s="278"/>
      <c r="D10" s="159"/>
      <c r="E10" s="248"/>
      <c r="F10" s="256"/>
      <c r="G10" s="155">
        <v>13</v>
      </c>
      <c r="H10" s="261" t="str">
        <f>E9</f>
        <v>Секлецова А. - Фролова Ю.</v>
      </c>
      <c r="I10" s="261"/>
      <c r="J10" s="156"/>
      <c r="K10" s="176"/>
      <c r="L10" s="176"/>
      <c r="Q10" s="157"/>
      <c r="R10" s="157"/>
    </row>
    <row r="11" spans="1:18" s="158" customFormat="1" ht="15.95" customHeight="1">
      <c r="A11" s="154">
        <v>9</v>
      </c>
      <c r="B11" s="275" t="str">
        <f>IF(VLOOKUP(A11,[1]WD!$C$5:$D$20,2,FALSE)=0,"X",VLOOKUP(A11,[1]WD!$C$5:$D$20,2,FALSE))</f>
        <v>Кирюхина А. - Иванова С.</v>
      </c>
      <c r="C11" s="276"/>
      <c r="D11" s="155">
        <v>2</v>
      </c>
      <c r="E11" s="261" t="str">
        <f>B11</f>
        <v>Кирюхина А. - Иванова С.</v>
      </c>
      <c r="F11" s="261"/>
      <c r="G11" s="159"/>
      <c r="H11" s="248" t="s">
        <v>150</v>
      </c>
      <c r="I11" s="256"/>
      <c r="J11" s="156"/>
      <c r="K11" s="160"/>
      <c r="L11" s="157"/>
      <c r="P11" s="162"/>
      <c r="Q11" s="157"/>
      <c r="R11" s="157"/>
    </row>
    <row r="12" spans="1:18" s="158" customFormat="1" ht="15.95" customHeight="1">
      <c r="A12" s="154">
        <v>8</v>
      </c>
      <c r="B12" s="275" t="str">
        <f>IF(VLOOKUP(A12,[1]WD!$C$5:$D$20,2,FALSE)=0,"X",VLOOKUP(A12,[1]WD!$C$5:$D$20,2,FALSE))</f>
        <v>Хлыстун Я. - Минаева А.</v>
      </c>
      <c r="C12" s="276"/>
      <c r="D12" s="159"/>
      <c r="E12" s="279" t="s">
        <v>151</v>
      </c>
      <c r="F12" s="248"/>
      <c r="G12" s="156"/>
      <c r="H12" s="157"/>
      <c r="I12" s="163"/>
      <c r="J12" s="155">
        <v>23</v>
      </c>
      <c r="K12" s="261" t="str">
        <f>H10</f>
        <v>Секлецова А. - Фролова Ю.</v>
      </c>
      <c r="L12" s="261"/>
      <c r="P12" s="157"/>
    </row>
    <row r="13" spans="1:18" s="158" customFormat="1" ht="15.95" customHeight="1">
      <c r="A13" s="154">
        <v>5</v>
      </c>
      <c r="B13" s="275" t="str">
        <f>IF(VLOOKUP(A13,[1]WD!$C$5:$D$20,2,FALSE)=0,"X",VLOOKUP(A13,[1]WD!$C$5:$D$20,2,FALSE))</f>
        <v>Кобзева О.- Кириллова В.</v>
      </c>
      <c r="C13" s="276"/>
      <c r="D13" s="173">
        <v>3</v>
      </c>
      <c r="E13" s="261" t="str">
        <f>B13</f>
        <v>Кобзева О.- Кириллова В.</v>
      </c>
      <c r="F13" s="261"/>
      <c r="G13" s="160"/>
      <c r="H13" s="157"/>
      <c r="I13" s="163"/>
      <c r="J13" s="161"/>
      <c r="K13" s="248" t="s">
        <v>152</v>
      </c>
      <c r="L13" s="256"/>
    </row>
    <row r="14" spans="1:18" s="158" customFormat="1" ht="15.95" customHeight="1">
      <c r="A14" s="154">
        <v>12</v>
      </c>
      <c r="B14" s="277" t="str">
        <f>IF(VLOOKUP(A14,[1]WD!$C$5:$D$20,2,FALSE)=0,"X",VLOOKUP(A14,[1]WD!$C$5:$D$20,2,FALSE))</f>
        <v>X</v>
      </c>
      <c r="C14" s="278"/>
      <c r="D14" s="159"/>
      <c r="E14" s="248"/>
      <c r="F14" s="256"/>
      <c r="G14" s="155">
        <v>14</v>
      </c>
      <c r="H14" s="261" t="str">
        <f>E15</f>
        <v>Колбина А. - Гасперская К.</v>
      </c>
      <c r="I14" s="262"/>
      <c r="J14" s="156"/>
      <c r="K14" s="157"/>
      <c r="M14" s="161"/>
      <c r="N14" s="280" t="s">
        <v>16</v>
      </c>
      <c r="O14" s="280"/>
    </row>
    <row r="15" spans="1:18" s="158" customFormat="1" ht="15.95" customHeight="1">
      <c r="A15" s="154">
        <v>13</v>
      </c>
      <c r="B15" s="277" t="str">
        <f>IF(VLOOKUP(A15,[1]WD!$C$5:$D$20,2,FALSE)=0,"X",VLOOKUP(A15,[1]WD!$C$5:$D$20,2,FALSE))</f>
        <v>X</v>
      </c>
      <c r="C15" s="278"/>
      <c r="D15" s="155">
        <v>4</v>
      </c>
      <c r="E15" s="261" t="str">
        <f>B16</f>
        <v>Колбина А. - Гасперская К.</v>
      </c>
      <c r="F15" s="262"/>
      <c r="G15" s="156"/>
      <c r="H15" s="248" t="s">
        <v>153</v>
      </c>
      <c r="I15" s="248"/>
      <c r="J15" s="156"/>
      <c r="K15" s="157"/>
      <c r="L15" s="157"/>
      <c r="M15" s="161"/>
      <c r="N15" s="280"/>
      <c r="O15" s="280"/>
      <c r="P15" s="157"/>
    </row>
    <row r="16" spans="1:18" s="158" customFormat="1" ht="15.95" customHeight="1">
      <c r="A16" s="154">
        <v>4</v>
      </c>
      <c r="B16" s="275" t="str">
        <f>IF(VLOOKUP(A16,[1]WD!$C$5:$D$20,2,FALSE)=0,"X",VLOOKUP(A16,[1]WD!$C$5:$D$20,2,FALSE))</f>
        <v>Колбина А. - Гасперская К.</v>
      </c>
      <c r="C16" s="276"/>
      <c r="D16" s="159"/>
      <c r="E16" s="248"/>
      <c r="F16" s="248"/>
      <c r="G16" s="156"/>
      <c r="H16" s="157"/>
      <c r="I16" s="157"/>
      <c r="J16" s="156"/>
      <c r="K16" s="157"/>
      <c r="M16" s="155">
        <v>32</v>
      </c>
      <c r="N16" s="261" t="str">
        <f>K20</f>
        <v>Паневина М. - Князькина Д.</v>
      </c>
      <c r="O16" s="261"/>
    </row>
    <row r="17" spans="1:29" s="158" customFormat="1" ht="15.95" customHeight="1">
      <c r="A17" s="154">
        <v>3</v>
      </c>
      <c r="B17" s="275" t="str">
        <f>IF(VLOOKUP(A17,[1]WD!$C$5:$D$20,2,FALSE)=0,"X",VLOOKUP(A17,[1]WD!$C$5:$D$20,2,FALSE))</f>
        <v>Ряттель Н. - Березина Д.</v>
      </c>
      <c r="C17" s="276"/>
      <c r="D17" s="155">
        <v>5</v>
      </c>
      <c r="E17" s="261" t="str">
        <f>B17</f>
        <v>Ряттель Н. - Березина Д.</v>
      </c>
      <c r="F17" s="261"/>
      <c r="G17" s="156"/>
      <c r="H17" s="176"/>
      <c r="I17" s="176"/>
      <c r="J17" s="156"/>
      <c r="K17" s="157"/>
      <c r="L17" s="157"/>
      <c r="M17" s="161"/>
      <c r="N17" s="247" t="s">
        <v>154</v>
      </c>
      <c r="O17" s="247"/>
    </row>
    <row r="18" spans="1:29" s="158" customFormat="1" ht="15.95" customHeight="1">
      <c r="A18" s="154">
        <v>14</v>
      </c>
      <c r="B18" s="277" t="str">
        <f>IF(VLOOKUP(A18,[1]WD!$C$5:$D$20,2,FALSE)=0,"X",VLOOKUP(A18,[1]WD!$C$5:$D$20,2,FALSE))</f>
        <v>X</v>
      </c>
      <c r="C18" s="278"/>
      <c r="D18" s="159"/>
      <c r="E18" s="248"/>
      <c r="F18" s="256"/>
      <c r="G18" s="155">
        <v>15</v>
      </c>
      <c r="H18" s="261" t="str">
        <f>E19</f>
        <v>Иванова М. - Ефимова К.</v>
      </c>
      <c r="I18" s="261"/>
      <c r="J18" s="156"/>
      <c r="K18" s="176"/>
      <c r="L18" s="176"/>
      <c r="M18" s="161"/>
      <c r="N18" s="157"/>
    </row>
    <row r="19" spans="1:29" s="158" customFormat="1" ht="15.95" customHeight="1">
      <c r="A19" s="154">
        <v>11</v>
      </c>
      <c r="B19" s="277" t="str">
        <f>IF(VLOOKUP(A19,[1]WD!$C$5:$D$20,2,FALSE)=0,"X",VLOOKUP(A19,[1]WD!$C$5:$D$20,2,FALSE))</f>
        <v>X</v>
      </c>
      <c r="C19" s="278"/>
      <c r="D19" s="155">
        <v>6</v>
      </c>
      <c r="E19" s="261" t="str">
        <f>B20</f>
        <v>Иванова М. - Ефимова К.</v>
      </c>
      <c r="F19" s="261"/>
      <c r="G19" s="159"/>
      <c r="H19" s="248" t="s">
        <v>7</v>
      </c>
      <c r="I19" s="256"/>
      <c r="J19" s="156"/>
      <c r="K19" s="160"/>
      <c r="L19" s="157"/>
      <c r="M19" s="161"/>
      <c r="N19" s="157"/>
    </row>
    <row r="20" spans="1:29" s="158" customFormat="1" ht="15.95" customHeight="1">
      <c r="A20" s="154">
        <v>6</v>
      </c>
      <c r="B20" s="275" t="str">
        <f>IF(VLOOKUP(A20,[1]WD!$C$5:$D$20,2,FALSE)=0,"X",VLOOKUP(A20,[1]WD!$C$5:$D$20,2,FALSE))</f>
        <v>Иванова М. - Ефимова К.</v>
      </c>
      <c r="C20" s="276"/>
      <c r="D20" s="159"/>
      <c r="E20" s="279"/>
      <c r="F20" s="248"/>
      <c r="G20" s="156"/>
      <c r="H20" s="157"/>
      <c r="I20" s="163"/>
      <c r="J20" s="155">
        <v>24</v>
      </c>
      <c r="K20" s="261" t="str">
        <f>H22</f>
        <v>Паневина М. - Князькина Д.</v>
      </c>
      <c r="L20" s="262"/>
      <c r="M20" s="161"/>
      <c r="N20" s="168"/>
    </row>
    <row r="21" spans="1:29" s="158" customFormat="1" ht="15.95" customHeight="1">
      <c r="A21" s="154">
        <v>7</v>
      </c>
      <c r="B21" s="275" t="str">
        <f>IF(VLOOKUP(A21,[1]WD!$C$5:$D$20,2,FALSE)=0,"X",VLOOKUP(A21,[1]WD!$C$5:$D$20,2,FALSE))</f>
        <v>Мальцева В. - Доценко Е.</v>
      </c>
      <c r="C21" s="276"/>
      <c r="D21" s="155">
        <v>7</v>
      </c>
      <c r="E21" s="261" t="str">
        <f>B21</f>
        <v>Мальцева В. - Доценко Е.</v>
      </c>
      <c r="F21" s="261"/>
      <c r="G21" s="156"/>
      <c r="H21" s="157"/>
      <c r="I21" s="163"/>
      <c r="J21" s="161"/>
      <c r="K21" s="248" t="s">
        <v>155</v>
      </c>
      <c r="L21" s="248"/>
      <c r="M21" s="156"/>
      <c r="N21" s="165"/>
      <c r="T21" s="156"/>
      <c r="U21" s="154"/>
      <c r="V21" s="176"/>
      <c r="W21" s="176"/>
      <c r="X21" s="156"/>
      <c r="Y21" s="160"/>
      <c r="Z21" s="160"/>
      <c r="AA21" s="156"/>
      <c r="AB21" s="157"/>
      <c r="AC21" s="157"/>
    </row>
    <row r="22" spans="1:29" s="158" customFormat="1" ht="15.95" customHeight="1">
      <c r="A22" s="154">
        <v>10</v>
      </c>
      <c r="B22" s="275" t="str">
        <f>IF(VLOOKUP(A22,[1]WD!$C$5:$D$20,2,FALSE)=0,"X",VLOOKUP(A22,[1]WD!$C$5:$D$20,2,FALSE))</f>
        <v>Хлыстун Е. - Гридина Э.</v>
      </c>
      <c r="C22" s="276"/>
      <c r="D22" s="159"/>
      <c r="E22" s="248" t="s">
        <v>156</v>
      </c>
      <c r="F22" s="256"/>
      <c r="G22" s="155">
        <v>16</v>
      </c>
      <c r="H22" s="261" t="str">
        <f>E23</f>
        <v>Паневина М. - Князькина Д.</v>
      </c>
      <c r="I22" s="262"/>
      <c r="J22" s="156"/>
      <c r="K22" s="157"/>
      <c r="M22" s="154"/>
    </row>
    <row r="23" spans="1:29" s="158" customFormat="1" ht="15.95" customHeight="1">
      <c r="A23" s="154">
        <v>15</v>
      </c>
      <c r="B23" s="277" t="str">
        <f>IF(VLOOKUP(A23,[1]WD!$C$5:$D$20,2,FALSE)=0,"X",VLOOKUP(A23,[1]WD!$C$5:$D$20,2,FALSE))</f>
        <v>X</v>
      </c>
      <c r="C23" s="278"/>
      <c r="D23" s="155">
        <v>8</v>
      </c>
      <c r="E23" s="261" t="str">
        <f>B24</f>
        <v>Паневина М. - Князькина Д.</v>
      </c>
      <c r="F23" s="262"/>
      <c r="G23" s="156"/>
      <c r="H23" s="248" t="s">
        <v>157</v>
      </c>
      <c r="I23" s="248"/>
      <c r="J23" s="156"/>
      <c r="K23" s="157"/>
      <c r="L23" s="157"/>
      <c r="M23" s="156"/>
    </row>
    <row r="24" spans="1:29" s="158" customFormat="1" ht="15.95" customHeight="1">
      <c r="A24" s="154">
        <v>2</v>
      </c>
      <c r="B24" s="275" t="str">
        <f>IF(VLOOKUP(A24,[1]WD!$C$5:$D$20,2,FALSE)=0,"X",VLOOKUP(A24,[1]WD!$C$5:$D$20,2,FALSE))</f>
        <v>Паневина М. - Князькина Д.</v>
      </c>
      <c r="C24" s="276"/>
      <c r="D24" s="159"/>
      <c r="E24" s="248"/>
      <c r="F24" s="248"/>
      <c r="G24" s="156"/>
      <c r="H24" s="157"/>
      <c r="I24" s="157"/>
    </row>
    <row r="25" spans="1:29" s="158" customFormat="1" ht="15.95" customHeight="1">
      <c r="A25" s="154"/>
      <c r="B25" s="176"/>
      <c r="C25" s="176"/>
      <c r="D25" s="156"/>
      <c r="E25" s="160"/>
      <c r="F25" s="160"/>
      <c r="G25" s="156">
        <v>-23</v>
      </c>
      <c r="H25" s="281" t="str">
        <f>IF(K12=H10,H14,H10)</f>
        <v>Колбина А. - Гасперская К.</v>
      </c>
      <c r="I25" s="282"/>
      <c r="J25" s="155">
        <v>31</v>
      </c>
      <c r="K25" s="243" t="str">
        <f>H26</f>
        <v>Иванова М. - Ефимова К.</v>
      </c>
      <c r="L25" s="243"/>
      <c r="M25" s="283" t="s">
        <v>12</v>
      </c>
      <c r="N25" s="283"/>
    </row>
    <row r="26" spans="1:29" s="158" customFormat="1" ht="15.95" customHeight="1">
      <c r="A26" s="154"/>
      <c r="B26" s="176"/>
      <c r="C26" s="176"/>
      <c r="D26" s="156"/>
      <c r="E26" s="160"/>
      <c r="F26" s="160"/>
      <c r="G26" s="154">
        <v>-24</v>
      </c>
      <c r="H26" s="281" t="str">
        <f>IF(K20=H18,H22,H18)</f>
        <v>Иванова М. - Ефимова К.</v>
      </c>
      <c r="I26" s="282"/>
      <c r="J26" s="159"/>
      <c r="K26" s="247" t="s">
        <v>158</v>
      </c>
      <c r="L26" s="247"/>
      <c r="M26" s="283"/>
      <c r="N26" s="283"/>
    </row>
    <row r="27" spans="1:29" s="158" customFormat="1" ht="15.95" customHeight="1">
      <c r="A27" s="154"/>
      <c r="B27" s="176"/>
      <c r="C27" s="176"/>
      <c r="D27" s="156"/>
      <c r="E27" s="160"/>
      <c r="F27" s="160"/>
      <c r="G27" s="156"/>
      <c r="H27" s="157"/>
      <c r="I27" s="157"/>
      <c r="J27" s="154"/>
      <c r="K27" s="176"/>
      <c r="L27" s="176"/>
      <c r="M27" s="156"/>
      <c r="N27" s="177"/>
      <c r="O27" s="177"/>
    </row>
    <row r="28" spans="1:29" s="158" customFormat="1" ht="15.95" customHeight="1">
      <c r="A28" s="154">
        <v>-13</v>
      </c>
      <c r="B28" s="281" t="str">
        <f>IF(H10=E9,E11,E9)</f>
        <v>Кирюхина А. - Иванова С.</v>
      </c>
      <c r="C28" s="282"/>
      <c r="D28" s="155">
        <v>21</v>
      </c>
      <c r="E28" s="241" t="str">
        <f>B29</f>
        <v>Кобзева О.- Кириллова В.</v>
      </c>
      <c r="F28" s="241"/>
      <c r="G28" s="156"/>
      <c r="H28" s="157"/>
      <c r="I28" s="157"/>
      <c r="J28" s="157"/>
      <c r="K28" s="176"/>
      <c r="L28" s="176"/>
      <c r="M28" s="156"/>
      <c r="N28" s="177"/>
      <c r="O28" s="177"/>
    </row>
    <row r="29" spans="1:29" s="158" customFormat="1" ht="15.95" customHeight="1">
      <c r="A29" s="154">
        <v>-14</v>
      </c>
      <c r="B29" s="281" t="str">
        <f>IF(H14=E13,E15,E13)</f>
        <v>Кобзева О.- Кириллова В.</v>
      </c>
      <c r="C29" s="282"/>
      <c r="D29" s="159"/>
      <c r="E29" s="248" t="s">
        <v>159</v>
      </c>
      <c r="F29" s="256"/>
      <c r="G29" s="155">
        <v>30</v>
      </c>
      <c r="H29" s="243" t="str">
        <f>E30</f>
        <v>Ряттель Н. - Березина Д.</v>
      </c>
      <c r="I29" s="243"/>
      <c r="J29" s="280" t="s">
        <v>10</v>
      </c>
      <c r="K29" s="280"/>
      <c r="L29" s="176"/>
      <c r="M29" s="156"/>
      <c r="N29" s="177"/>
      <c r="O29" s="177"/>
    </row>
    <row r="30" spans="1:29" s="158" customFormat="1" ht="15.95" customHeight="1">
      <c r="A30" s="154">
        <v>-15</v>
      </c>
      <c r="B30" s="281" t="str">
        <f>IF(H18=E17,E19,E17)</f>
        <v>Ряттель Н. - Березина Д.</v>
      </c>
      <c r="C30" s="282"/>
      <c r="D30" s="155">
        <v>22</v>
      </c>
      <c r="E30" s="250" t="str">
        <f>B30</f>
        <v>Ряттель Н. - Березина Д.</v>
      </c>
      <c r="F30" s="253"/>
      <c r="G30" s="161"/>
      <c r="H30" s="248" t="s">
        <v>160</v>
      </c>
      <c r="I30" s="248"/>
      <c r="J30" s="280"/>
      <c r="K30" s="280"/>
      <c r="L30" s="176"/>
      <c r="M30" s="156"/>
      <c r="N30" s="177"/>
      <c r="O30" s="177"/>
    </row>
    <row r="31" spans="1:29" s="158" customFormat="1" ht="15.95" customHeight="1">
      <c r="A31" s="154">
        <v>-16</v>
      </c>
      <c r="B31" s="281" t="str">
        <f>IF(H22=E21,E23,E21)</f>
        <v>Мальцева В. - Доценко Е.</v>
      </c>
      <c r="C31" s="282"/>
      <c r="D31" s="159"/>
      <c r="E31" s="248" t="s">
        <v>161</v>
      </c>
      <c r="F31" s="248"/>
      <c r="G31" s="156"/>
      <c r="H31" s="176"/>
      <c r="I31" s="176"/>
      <c r="J31" s="157"/>
      <c r="K31" s="176"/>
      <c r="L31" s="176"/>
      <c r="M31" s="156"/>
      <c r="N31" s="177"/>
      <c r="O31" s="177"/>
    </row>
    <row r="32" spans="1:29" s="158" customFormat="1" ht="15.95" customHeight="1">
      <c r="B32" s="284"/>
      <c r="C32" s="284"/>
      <c r="E32" s="164"/>
      <c r="F32" s="164"/>
      <c r="K32" s="176"/>
      <c r="L32" s="176"/>
      <c r="M32" s="156"/>
      <c r="N32" s="177"/>
      <c r="O32" s="177"/>
    </row>
    <row r="33" spans="1:32" s="158" customFormat="1" ht="15.95" customHeight="1">
      <c r="A33" s="156">
        <v>-21</v>
      </c>
      <c r="B33" s="281" t="str">
        <f>IF(E28=B28,B29,B28)</f>
        <v>Кирюхина А. - Иванова С.</v>
      </c>
      <c r="C33" s="282"/>
      <c r="D33" s="166">
        <v>29</v>
      </c>
      <c r="E33" s="243" t="str">
        <f>B34</f>
        <v>Мальцева В. - Доценко Е.</v>
      </c>
      <c r="F33" s="243"/>
      <c r="G33" s="283" t="s">
        <v>9</v>
      </c>
      <c r="H33" s="283"/>
      <c r="K33" s="176"/>
      <c r="L33" s="176"/>
      <c r="M33" s="156"/>
      <c r="N33" s="177"/>
      <c r="O33" s="177"/>
    </row>
    <row r="34" spans="1:32" s="158" customFormat="1" ht="15.95" customHeight="1">
      <c r="A34" s="156">
        <v>-22</v>
      </c>
      <c r="B34" s="281" t="str">
        <f>IF(E30=B30,B31,B30)</f>
        <v>Мальцева В. - Доценко Е.</v>
      </c>
      <c r="C34" s="282"/>
      <c r="D34" s="159"/>
      <c r="E34" s="248" t="s">
        <v>162</v>
      </c>
      <c r="F34" s="248"/>
      <c r="G34" s="283"/>
      <c r="H34" s="283"/>
      <c r="K34" s="176"/>
      <c r="L34" s="176"/>
      <c r="M34" s="156"/>
      <c r="N34" s="177"/>
      <c r="O34" s="177"/>
    </row>
    <row r="35" spans="1:32" s="158" customFormat="1" ht="15.95" customHeight="1">
      <c r="A35" s="154"/>
      <c r="B35" s="176"/>
      <c r="C35" s="176"/>
      <c r="D35" s="156"/>
      <c r="E35" s="160"/>
      <c r="F35" s="160"/>
      <c r="G35" s="156"/>
      <c r="H35" s="157"/>
      <c r="I35" s="157"/>
      <c r="J35" s="154"/>
      <c r="K35" s="176"/>
      <c r="L35" s="176"/>
      <c r="M35" s="156"/>
      <c r="N35" s="177"/>
      <c r="O35" s="177"/>
    </row>
    <row r="36" spans="1:32" s="158" customFormat="1" ht="15.95" customHeight="1">
      <c r="A36" s="154">
        <v>-1</v>
      </c>
      <c r="B36" s="277" t="str">
        <f>IF(E9=B9,B10,B9)</f>
        <v>X</v>
      </c>
      <c r="C36" s="278"/>
      <c r="D36" s="156">
        <v>9</v>
      </c>
      <c r="E36" s="243" t="str">
        <f>B37</f>
        <v>Хлыстун Я. - Минаева А.</v>
      </c>
      <c r="F36" s="243"/>
      <c r="G36" s="154"/>
      <c r="J36" s="154"/>
      <c r="M36" s="154"/>
    </row>
    <row r="37" spans="1:32" s="158" customFormat="1" ht="15.95" customHeight="1">
      <c r="A37" s="154">
        <v>-2</v>
      </c>
      <c r="B37" s="281" t="str">
        <f>IF(E11=B11,B12,B11)</f>
        <v>Хлыстун Я. - Минаева А.</v>
      </c>
      <c r="C37" s="282"/>
      <c r="D37" s="159"/>
      <c r="E37" s="248"/>
      <c r="F37" s="256"/>
      <c r="G37" s="155">
        <v>19</v>
      </c>
      <c r="H37" s="243" t="str">
        <f>E36</f>
        <v>Хлыстун Я. - Минаева А.</v>
      </c>
      <c r="I37" s="243"/>
      <c r="J37" s="156"/>
      <c r="K37" s="176"/>
      <c r="L37" s="176"/>
      <c r="M37" s="156"/>
      <c r="N37" s="157"/>
    </row>
    <row r="38" spans="1:32" s="158" customFormat="1" ht="15.95" customHeight="1">
      <c r="A38" s="154">
        <v>-3</v>
      </c>
      <c r="B38" s="277" t="str">
        <f>IF(E13=B13,B14,B13)</f>
        <v>X</v>
      </c>
      <c r="C38" s="278"/>
      <c r="D38" s="155">
        <v>10</v>
      </c>
      <c r="E38" s="250" t="str">
        <f>B39</f>
        <v>X</v>
      </c>
      <c r="F38" s="253"/>
      <c r="G38" s="169"/>
      <c r="H38" s="248"/>
      <c r="I38" s="256"/>
      <c r="J38" s="156"/>
      <c r="K38" s="160"/>
      <c r="L38" s="157"/>
      <c r="M38" s="156"/>
      <c r="N38" s="157"/>
    </row>
    <row r="39" spans="1:32" s="158" customFormat="1" ht="15.95" customHeight="1">
      <c r="A39" s="154">
        <v>-4</v>
      </c>
      <c r="B39" s="277" t="str">
        <f>IF(E15=B15,B16,B15)</f>
        <v>X</v>
      </c>
      <c r="C39" s="278"/>
      <c r="D39" s="159"/>
      <c r="E39" s="248"/>
      <c r="F39" s="248"/>
      <c r="G39" s="156"/>
      <c r="H39" s="157"/>
      <c r="I39" s="163"/>
      <c r="J39" s="155">
        <v>28</v>
      </c>
      <c r="K39" s="243" t="str">
        <f>H37</f>
        <v>Хлыстун Я. - Минаева А.</v>
      </c>
      <c r="L39" s="243"/>
      <c r="M39" s="280" t="s">
        <v>6</v>
      </c>
      <c r="N39" s="280"/>
      <c r="P39" s="157"/>
    </row>
    <row r="40" spans="1:32" s="158" customFormat="1" ht="15.95" customHeight="1">
      <c r="A40" s="154">
        <v>-5</v>
      </c>
      <c r="B40" s="277" t="str">
        <f>IF(E17=B17,B18,B17)</f>
        <v>X</v>
      </c>
      <c r="C40" s="278"/>
      <c r="D40" s="155">
        <v>11</v>
      </c>
      <c r="E40" s="243" t="str">
        <f>B41</f>
        <v>X</v>
      </c>
      <c r="F40" s="243"/>
      <c r="G40" s="156"/>
      <c r="H40" s="157"/>
      <c r="I40" s="163"/>
      <c r="J40" s="161"/>
      <c r="K40" s="248" t="s">
        <v>37</v>
      </c>
      <c r="L40" s="248"/>
      <c r="M40" s="280"/>
      <c r="N40" s="280"/>
    </row>
    <row r="41" spans="1:32" s="158" customFormat="1" ht="15.95" customHeight="1">
      <c r="A41" s="154">
        <v>-6</v>
      </c>
      <c r="B41" s="277" t="str">
        <f>IF(E19=B19,B20,B19)</f>
        <v>X</v>
      </c>
      <c r="C41" s="278"/>
      <c r="D41" s="159"/>
      <c r="E41" s="248"/>
      <c r="F41" s="248"/>
      <c r="G41" s="155">
        <v>20</v>
      </c>
      <c r="H41" s="243" t="str">
        <f>E42</f>
        <v>Хлыстун Е. - Гридина Э.</v>
      </c>
      <c r="I41" s="250"/>
      <c r="J41" s="156"/>
      <c r="K41" s="157"/>
      <c r="M41" s="154"/>
    </row>
    <row r="42" spans="1:32" s="158" customFormat="1" ht="15.95" customHeight="1">
      <c r="A42" s="154">
        <v>-7</v>
      </c>
      <c r="B42" s="281" t="str">
        <f>IF(E21=B21,B22,B21)</f>
        <v>Хлыстун Е. - Гридина Э.</v>
      </c>
      <c r="C42" s="282"/>
      <c r="D42" s="155">
        <v>12</v>
      </c>
      <c r="E42" s="250" t="str">
        <f>B42</f>
        <v>Хлыстун Е. - Гридина Э.</v>
      </c>
      <c r="F42" s="253"/>
      <c r="G42" s="156"/>
      <c r="H42" s="248"/>
      <c r="I42" s="248"/>
      <c r="J42" s="156"/>
      <c r="K42" s="157"/>
      <c r="L42" s="157"/>
      <c r="M42" s="156"/>
      <c r="N42" s="157"/>
      <c r="AB42" s="157"/>
      <c r="AC42" s="156"/>
      <c r="AD42" s="157"/>
      <c r="AE42" s="174"/>
      <c r="AF42" s="174"/>
    </row>
    <row r="43" spans="1:32" s="158" customFormat="1" ht="15.95" customHeight="1">
      <c r="A43" s="154">
        <v>-8</v>
      </c>
      <c r="B43" s="277" t="str">
        <f>IF(E23=B23,B24,B23)</f>
        <v>X</v>
      </c>
      <c r="C43" s="278"/>
      <c r="D43" s="169"/>
      <c r="E43" s="248"/>
      <c r="F43" s="248"/>
      <c r="G43" s="156"/>
      <c r="H43" s="157"/>
      <c r="I43" s="157"/>
      <c r="AC43" s="154"/>
    </row>
    <row r="44" spans="1:32" s="158" customFormat="1" ht="15.95" customHeight="1">
      <c r="B44" s="284"/>
      <c r="C44" s="284"/>
      <c r="E44" s="164"/>
      <c r="F44" s="164"/>
      <c r="AC44" s="154"/>
    </row>
    <row r="45" spans="1:32" s="158" customFormat="1" ht="15.95" customHeight="1">
      <c r="A45" s="156">
        <v>-19</v>
      </c>
      <c r="B45" s="277" t="str">
        <f>IF(H37=E36,E38,E36)</f>
        <v>X</v>
      </c>
      <c r="C45" s="278"/>
      <c r="D45" s="161">
        <v>27</v>
      </c>
      <c r="E45" s="243" t="str">
        <f>B46</f>
        <v>X</v>
      </c>
      <c r="F45" s="243"/>
      <c r="G45" s="283" t="s">
        <v>5</v>
      </c>
      <c r="H45" s="283"/>
      <c r="O45" s="177"/>
      <c r="AC45" s="154"/>
    </row>
    <row r="46" spans="1:32" s="158" customFormat="1" ht="15.95" customHeight="1">
      <c r="A46" s="156">
        <v>-20</v>
      </c>
      <c r="B46" s="277" t="str">
        <f>IF(H41=E40,E42,E40)</f>
        <v>X</v>
      </c>
      <c r="C46" s="278"/>
      <c r="D46" s="159"/>
      <c r="E46" s="247"/>
      <c r="F46" s="247"/>
      <c r="G46" s="283"/>
      <c r="H46" s="283"/>
      <c r="AC46" s="154"/>
    </row>
    <row r="47" spans="1:32" s="158" customFormat="1" ht="15.95" customHeight="1">
      <c r="A47" s="154"/>
      <c r="B47" s="176"/>
      <c r="C47" s="176"/>
      <c r="D47" s="156"/>
      <c r="E47" s="160"/>
      <c r="F47" s="160"/>
      <c r="G47" s="156"/>
      <c r="H47" s="176"/>
      <c r="I47" s="176"/>
      <c r="J47" s="156"/>
      <c r="K47" s="177"/>
      <c r="L47" s="177"/>
      <c r="M47" s="167"/>
      <c r="AC47" s="154"/>
    </row>
    <row r="48" spans="1:32" s="285" customFormat="1" ht="15.95" customHeight="1">
      <c r="A48" s="154">
        <v>-9</v>
      </c>
      <c r="B48" s="277" t="str">
        <f>IF(E36=B36,B37,B36)</f>
        <v>X</v>
      </c>
      <c r="C48" s="278"/>
      <c r="D48" s="166">
        <v>17</v>
      </c>
      <c r="E48" s="243" t="str">
        <f>B49</f>
        <v>X</v>
      </c>
      <c r="F48" s="243"/>
      <c r="G48" s="156"/>
      <c r="H48" s="176"/>
      <c r="I48" s="176"/>
      <c r="J48" s="156"/>
    </row>
    <row r="49" spans="1:15" s="285" customFormat="1" ht="15.95" customHeight="1">
      <c r="A49" s="154">
        <v>-10</v>
      </c>
      <c r="B49" s="277" t="str">
        <f>IF(E38=B38,B39,B38)</f>
        <v>X</v>
      </c>
      <c r="C49" s="278"/>
      <c r="D49" s="169"/>
      <c r="E49" s="248"/>
      <c r="F49" s="248"/>
      <c r="G49" s="155">
        <v>26</v>
      </c>
      <c r="H49" s="243" t="str">
        <f>E48</f>
        <v>X</v>
      </c>
      <c r="I49" s="243"/>
      <c r="J49" s="280" t="s">
        <v>3</v>
      </c>
      <c r="K49" s="280"/>
    </row>
    <row r="50" spans="1:15" s="285" customFormat="1" ht="15.95" customHeight="1">
      <c r="A50" s="154">
        <v>-11</v>
      </c>
      <c r="B50" s="277" t="str">
        <f>IF(E40=B40,B41,B40)</f>
        <v>X</v>
      </c>
      <c r="C50" s="278"/>
      <c r="D50" s="166">
        <v>18</v>
      </c>
      <c r="E50" s="243" t="str">
        <f>B50</f>
        <v>X</v>
      </c>
      <c r="F50" s="250"/>
      <c r="G50" s="156"/>
      <c r="H50" s="248"/>
      <c r="I50" s="248"/>
      <c r="J50" s="280"/>
      <c r="K50" s="280"/>
    </row>
    <row r="51" spans="1:15" s="285" customFormat="1" ht="15.95" customHeight="1">
      <c r="A51" s="154">
        <v>-12</v>
      </c>
      <c r="B51" s="277" t="str">
        <f>IF(E42=B42,B43,B42)</f>
        <v>X</v>
      </c>
      <c r="C51" s="278"/>
      <c r="D51" s="169"/>
      <c r="E51" s="248"/>
      <c r="F51" s="248"/>
      <c r="G51" s="156"/>
      <c r="H51" s="157"/>
      <c r="I51" s="157"/>
      <c r="J51" s="157"/>
    </row>
    <row r="52" spans="1:15" s="285" customFormat="1" ht="15.95" customHeight="1">
      <c r="A52" s="158"/>
      <c r="B52" s="284"/>
      <c r="C52" s="284"/>
      <c r="D52" s="158"/>
      <c r="E52" s="164"/>
      <c r="F52" s="164"/>
      <c r="G52" s="158"/>
      <c r="H52" s="158"/>
      <c r="I52" s="158"/>
      <c r="J52" s="158"/>
    </row>
    <row r="53" spans="1:15" s="285" customFormat="1" ht="15.95" customHeight="1">
      <c r="A53" s="156">
        <v>-17</v>
      </c>
      <c r="B53" s="277" t="str">
        <f>IF(E48=B48,B49,B48)</f>
        <v>X</v>
      </c>
      <c r="C53" s="278"/>
      <c r="D53" s="161">
        <v>25</v>
      </c>
      <c r="E53" s="243" t="str">
        <f>B54</f>
        <v>X</v>
      </c>
      <c r="F53" s="243"/>
      <c r="G53" s="283" t="s">
        <v>2</v>
      </c>
      <c r="H53" s="283"/>
      <c r="I53" s="158"/>
      <c r="J53" s="158"/>
    </row>
    <row r="54" spans="1:15" s="285" customFormat="1" ht="15.95" customHeight="1">
      <c r="A54" s="156">
        <v>-18</v>
      </c>
      <c r="B54" s="277" t="str">
        <f>IF(E50=B50,B51,B50)</f>
        <v>X</v>
      </c>
      <c r="C54" s="278"/>
      <c r="D54" s="169"/>
      <c r="E54" s="248"/>
      <c r="F54" s="248"/>
      <c r="G54" s="283"/>
      <c r="H54" s="283"/>
      <c r="I54" s="158"/>
      <c r="J54" s="158"/>
    </row>
    <row r="55" spans="1:15" s="285" customFormat="1" ht="15.95" customHeight="1"/>
    <row r="56" spans="1:15" s="158" customFormat="1" ht="15.95" customHeight="1">
      <c r="A56" s="140"/>
      <c r="H56" s="239"/>
      <c r="I56" s="239"/>
      <c r="J56" s="156"/>
      <c r="K56" s="241"/>
      <c r="L56" s="241"/>
      <c r="M56" s="142"/>
      <c r="N56" s="239"/>
      <c r="O56" s="239"/>
    </row>
    <row r="57" spans="1:15" s="158" customFormat="1" ht="15.95" customHeight="1">
      <c r="A57" s="140"/>
      <c r="B57" s="286"/>
      <c r="C57" s="217" t="s">
        <v>1</v>
      </c>
      <c r="D57" s="217"/>
      <c r="E57" s="217"/>
      <c r="G57" s="287"/>
      <c r="H57" s="287"/>
      <c r="I57" s="288"/>
      <c r="J57" s="43" t="str">
        <f>[1]WD!D21</f>
        <v>М.В. Баканов</v>
      </c>
      <c r="K57" s="141"/>
      <c r="L57" s="141"/>
      <c r="M57" s="179"/>
    </row>
    <row r="58" spans="1:15" s="158" customFormat="1" ht="15.95" customHeight="1">
      <c r="A58" s="154"/>
      <c r="C58" s="288"/>
      <c r="D58" s="288"/>
      <c r="G58" s="288"/>
      <c r="H58" s="288"/>
      <c r="I58" s="288"/>
      <c r="J58" s="288"/>
      <c r="M58" s="154"/>
    </row>
    <row r="59" spans="1:15" s="158" customFormat="1" ht="15.95" customHeight="1">
      <c r="A59" s="154"/>
      <c r="C59" s="43" t="s">
        <v>0</v>
      </c>
      <c r="D59" s="288"/>
      <c r="G59" s="287"/>
      <c r="H59" s="287"/>
      <c r="I59" s="288"/>
      <c r="J59" s="43" t="str">
        <f>[1]WD!D22</f>
        <v>Т.О. Левкова</v>
      </c>
      <c r="M59" s="154"/>
    </row>
    <row r="60" spans="1:15" s="158" customFormat="1" ht="15.95" customHeight="1">
      <c r="A60" s="154"/>
      <c r="D60" s="154"/>
      <c r="G60" s="154"/>
      <c r="I60" s="157"/>
      <c r="J60" s="156"/>
      <c r="M60" s="154"/>
    </row>
    <row r="61" spans="1:15" s="158" customFormat="1" ht="11.25" customHeight="1">
      <c r="A61" s="154"/>
      <c r="D61" s="154"/>
      <c r="G61" s="154"/>
      <c r="I61" s="157"/>
      <c r="J61" s="156"/>
      <c r="M61" s="154"/>
    </row>
    <row r="62" spans="1:15" s="158" customFormat="1" ht="11.25" customHeight="1">
      <c r="A62" s="154"/>
      <c r="M62" s="154"/>
    </row>
    <row r="63" spans="1:15" s="158" customFormat="1" ht="11.25" customHeight="1">
      <c r="A63" s="154"/>
      <c r="M63" s="154"/>
    </row>
    <row r="64" spans="1:15" s="158" customFormat="1" ht="11.25" customHeight="1">
      <c r="A64" s="154"/>
      <c r="M64" s="154"/>
    </row>
    <row r="65" spans="1:21" s="158" customFormat="1" ht="11.25" customHeight="1">
      <c r="A65" s="154"/>
      <c r="D65" s="154"/>
      <c r="G65" s="154"/>
      <c r="I65" s="157"/>
      <c r="J65" s="156"/>
      <c r="M65" s="154"/>
    </row>
    <row r="66" spans="1:21" s="158" customFormat="1" ht="11.25" customHeight="1">
      <c r="A66" s="154"/>
      <c r="D66" s="154"/>
      <c r="G66" s="154"/>
      <c r="I66" s="157"/>
      <c r="J66" s="156"/>
      <c r="M66" s="154"/>
    </row>
    <row r="67" spans="1:21" s="158" customFormat="1" ht="11.25" customHeight="1">
      <c r="A67" s="154"/>
      <c r="D67" s="154"/>
      <c r="G67" s="154"/>
      <c r="I67" s="157"/>
      <c r="J67" s="156"/>
      <c r="M67" s="154"/>
    </row>
    <row r="68" spans="1:21" s="158" customFormat="1" ht="11.25" customHeight="1">
      <c r="A68" s="154"/>
      <c r="D68" s="154"/>
      <c r="G68" s="154"/>
      <c r="I68" s="157"/>
      <c r="J68" s="156"/>
      <c r="M68" s="154"/>
    </row>
    <row r="69" spans="1:21" s="158" customFormat="1" ht="11.25" customHeight="1">
      <c r="A69" s="154"/>
      <c r="D69" s="154"/>
      <c r="G69" s="154"/>
      <c r="I69" s="157"/>
      <c r="J69" s="156"/>
      <c r="M69" s="154"/>
    </row>
    <row r="70" spans="1:21" s="158" customFormat="1" ht="11.25" customHeight="1">
      <c r="A70" s="154"/>
      <c r="D70" s="154"/>
      <c r="G70" s="154"/>
      <c r="I70" s="157"/>
      <c r="J70" s="156"/>
      <c r="M70" s="154"/>
      <c r="P70" s="143"/>
      <c r="Q70" s="143"/>
      <c r="R70" s="143"/>
      <c r="S70" s="143"/>
      <c r="T70" s="143"/>
      <c r="U70" s="143"/>
    </row>
    <row r="71" spans="1:21" s="158" customFormat="1" ht="11.25" customHeight="1">
      <c r="A71" s="154"/>
      <c r="D71" s="154"/>
      <c r="G71" s="154"/>
      <c r="I71" s="157"/>
      <c r="J71" s="156"/>
      <c r="M71" s="154"/>
      <c r="P71" s="143"/>
      <c r="Q71" s="143"/>
      <c r="R71" s="143"/>
      <c r="S71" s="143"/>
      <c r="T71" s="143"/>
      <c r="U71" s="143"/>
    </row>
    <row r="72" spans="1:21" s="158" customFormat="1" ht="11.25" customHeight="1">
      <c r="A72" s="154"/>
      <c r="D72" s="154"/>
      <c r="G72" s="154"/>
      <c r="I72" s="157"/>
      <c r="J72" s="156"/>
      <c r="M72" s="154"/>
      <c r="P72" s="143"/>
      <c r="Q72" s="143"/>
      <c r="R72" s="143"/>
      <c r="S72" s="143"/>
      <c r="T72" s="143"/>
      <c r="U72" s="143"/>
    </row>
    <row r="73" spans="1:21" s="158" customFormat="1" ht="11.25" customHeight="1">
      <c r="A73" s="154"/>
      <c r="D73" s="154"/>
      <c r="G73" s="154"/>
      <c r="I73" s="157"/>
      <c r="J73" s="156"/>
      <c r="M73" s="154"/>
    </row>
    <row r="74" spans="1:21" s="158" customFormat="1" ht="11.25" customHeight="1">
      <c r="A74" s="154"/>
      <c r="D74" s="154"/>
      <c r="G74" s="154"/>
      <c r="I74" s="157"/>
      <c r="J74" s="156"/>
      <c r="M74" s="154"/>
    </row>
    <row r="75" spans="1:21" s="158" customFormat="1" ht="11.25" customHeight="1">
      <c r="A75" s="154"/>
      <c r="D75" s="154"/>
      <c r="G75" s="154"/>
      <c r="I75" s="157"/>
      <c r="J75" s="156"/>
      <c r="M75" s="154"/>
    </row>
    <row r="76" spans="1:21" s="158" customFormat="1" ht="11.25" customHeight="1">
      <c r="A76" s="154"/>
      <c r="D76" s="154"/>
      <c r="G76" s="154"/>
      <c r="I76" s="157"/>
      <c r="J76" s="156"/>
      <c r="M76" s="154"/>
    </row>
    <row r="77" spans="1:21" s="158" customFormat="1" ht="11.25" customHeight="1">
      <c r="A77" s="154"/>
      <c r="D77" s="154"/>
      <c r="G77" s="154"/>
      <c r="I77" s="157"/>
      <c r="J77" s="156"/>
      <c r="M77" s="154"/>
    </row>
    <row r="78" spans="1:21" s="158" customFormat="1" ht="11.25" customHeight="1">
      <c r="A78" s="154"/>
      <c r="D78" s="154"/>
      <c r="G78" s="154"/>
      <c r="I78" s="157"/>
      <c r="J78" s="156"/>
      <c r="M78" s="154"/>
    </row>
    <row r="79" spans="1:21" s="158" customFormat="1" ht="11.25" customHeight="1">
      <c r="A79" s="154"/>
      <c r="D79" s="154"/>
      <c r="G79" s="154"/>
      <c r="I79" s="157"/>
      <c r="J79" s="156"/>
      <c r="M79" s="154"/>
    </row>
    <row r="80" spans="1:21" s="158" customFormat="1" ht="11.25" customHeight="1">
      <c r="A80" s="154"/>
      <c r="D80" s="154"/>
      <c r="G80" s="154"/>
      <c r="I80" s="157"/>
      <c r="J80" s="156"/>
      <c r="M80" s="154"/>
    </row>
    <row r="81" spans="1:13" s="158" customFormat="1" ht="11.25" customHeight="1">
      <c r="A81" s="154"/>
      <c r="D81" s="154"/>
      <c r="G81" s="154"/>
      <c r="I81" s="157"/>
      <c r="J81" s="156"/>
      <c r="M81" s="154"/>
    </row>
    <row r="82" spans="1:13" s="158" customFormat="1" ht="11.25" customHeight="1">
      <c r="A82" s="154"/>
      <c r="D82" s="154"/>
      <c r="G82" s="154"/>
      <c r="I82" s="157"/>
      <c r="J82" s="156"/>
      <c r="M82" s="154"/>
    </row>
    <row r="83" spans="1:13" s="158" customFormat="1" ht="11.25" customHeight="1">
      <c r="A83" s="154"/>
      <c r="D83" s="154"/>
      <c r="G83" s="154"/>
      <c r="I83" s="157"/>
      <c r="J83" s="156"/>
      <c r="M83" s="154"/>
    </row>
    <row r="84" spans="1:13" s="158" customFormat="1" ht="11.25" customHeight="1">
      <c r="A84" s="154"/>
      <c r="D84" s="154"/>
      <c r="G84" s="154"/>
      <c r="I84" s="157"/>
      <c r="J84" s="156"/>
      <c r="M84" s="154"/>
    </row>
    <row r="85" spans="1:13" s="158" customFormat="1" ht="11.25" customHeight="1">
      <c r="A85" s="154"/>
      <c r="D85" s="154"/>
      <c r="G85" s="154"/>
      <c r="I85" s="157"/>
      <c r="J85" s="156"/>
      <c r="M85" s="154"/>
    </row>
    <row r="86" spans="1:13" s="158" customFormat="1" ht="11.25" customHeight="1">
      <c r="A86" s="154"/>
      <c r="D86" s="154"/>
      <c r="G86" s="154"/>
      <c r="I86" s="157"/>
      <c r="J86" s="156"/>
      <c r="M86" s="154"/>
    </row>
    <row r="87" spans="1:13" s="158" customFormat="1" ht="11.25" customHeight="1">
      <c r="A87" s="154"/>
      <c r="D87" s="154"/>
      <c r="G87" s="154"/>
      <c r="I87" s="157"/>
      <c r="J87" s="156"/>
      <c r="M87" s="154"/>
    </row>
    <row r="88" spans="1:13" s="158" customFormat="1" ht="11.25" customHeight="1">
      <c r="A88" s="154"/>
      <c r="D88" s="154"/>
      <c r="G88" s="154"/>
      <c r="I88" s="157"/>
      <c r="J88" s="156"/>
      <c r="M88" s="154"/>
    </row>
    <row r="89" spans="1:13" s="158" customFormat="1" ht="11.25" customHeight="1">
      <c r="A89" s="154"/>
      <c r="D89" s="154"/>
      <c r="G89" s="154"/>
      <c r="I89" s="157"/>
      <c r="J89" s="156"/>
      <c r="M89" s="154"/>
    </row>
    <row r="90" spans="1:13" s="158" customFormat="1" ht="11.25" customHeight="1">
      <c r="A90" s="154"/>
      <c r="D90" s="154"/>
      <c r="G90" s="154"/>
      <c r="I90" s="157"/>
      <c r="J90" s="156"/>
      <c r="M90" s="154"/>
    </row>
    <row r="91" spans="1:13" s="158" customFormat="1" ht="11.25" customHeight="1">
      <c r="A91" s="154"/>
      <c r="D91" s="154"/>
      <c r="G91" s="154"/>
      <c r="I91" s="157"/>
      <c r="J91" s="156"/>
      <c r="M91" s="154"/>
    </row>
    <row r="92" spans="1:13" s="158" customFormat="1" ht="11.25" customHeight="1">
      <c r="A92" s="154"/>
      <c r="D92" s="154"/>
      <c r="G92" s="154"/>
      <c r="I92" s="157"/>
      <c r="J92" s="156"/>
      <c r="M92" s="154"/>
    </row>
    <row r="93" spans="1:13" s="158" customFormat="1" ht="11.25" customHeight="1">
      <c r="A93" s="154"/>
      <c r="D93" s="154"/>
      <c r="G93" s="154"/>
      <c r="I93" s="157"/>
      <c r="J93" s="156"/>
      <c r="M93" s="154"/>
    </row>
    <row r="94" spans="1:13" s="158" customFormat="1" ht="11.25" customHeight="1">
      <c r="A94" s="154"/>
      <c r="D94" s="154"/>
      <c r="G94" s="154"/>
      <c r="I94" s="157"/>
      <c r="J94" s="156"/>
      <c r="M94" s="154"/>
    </row>
    <row r="95" spans="1:13" s="158" customFormat="1" ht="11.25" customHeight="1">
      <c r="A95" s="154"/>
      <c r="D95" s="154"/>
      <c r="G95" s="154"/>
      <c r="I95" s="157"/>
      <c r="J95" s="156"/>
      <c r="M95" s="154"/>
    </row>
    <row r="96" spans="1:13" s="158" customFormat="1" ht="11.25" customHeight="1">
      <c r="A96" s="154"/>
      <c r="D96" s="154"/>
      <c r="G96" s="154"/>
      <c r="I96" s="157"/>
      <c r="J96" s="156"/>
      <c r="M96" s="154"/>
    </row>
    <row r="97" spans="1:13" s="158" customFormat="1" ht="11.25" customHeight="1">
      <c r="A97" s="154"/>
      <c r="D97" s="154"/>
      <c r="G97" s="154"/>
      <c r="I97" s="157"/>
      <c r="J97" s="156"/>
      <c r="M97" s="154"/>
    </row>
    <row r="98" spans="1:13" s="158" customFormat="1" ht="11.25" customHeight="1">
      <c r="A98" s="154"/>
      <c r="D98" s="154"/>
      <c r="G98" s="154"/>
      <c r="I98" s="157"/>
      <c r="J98" s="156"/>
      <c r="M98" s="154"/>
    </row>
    <row r="99" spans="1:13" s="158" customFormat="1" ht="11.25" customHeight="1">
      <c r="A99" s="154"/>
      <c r="D99" s="154"/>
      <c r="G99" s="154"/>
      <c r="I99" s="157"/>
      <c r="J99" s="156"/>
      <c r="M99" s="154"/>
    </row>
    <row r="100" spans="1:13" s="158" customFormat="1" ht="11.25" customHeight="1">
      <c r="A100" s="154"/>
      <c r="D100" s="154"/>
      <c r="G100" s="154"/>
      <c r="I100" s="157"/>
      <c r="J100" s="156"/>
      <c r="M100" s="154"/>
    </row>
    <row r="101" spans="1:13" s="158" customFormat="1" ht="11.25" customHeight="1">
      <c r="A101" s="154"/>
      <c r="D101" s="154"/>
      <c r="G101" s="154"/>
      <c r="I101" s="157"/>
      <c r="J101" s="156"/>
      <c r="M101" s="154"/>
    </row>
    <row r="102" spans="1:13" s="158" customFormat="1" ht="11.25" customHeight="1">
      <c r="A102" s="154"/>
      <c r="D102" s="154"/>
      <c r="G102" s="154"/>
      <c r="I102" s="157"/>
      <c r="J102" s="156"/>
      <c r="M102" s="154"/>
    </row>
    <row r="103" spans="1:13" s="158" customFormat="1" ht="11.25" customHeight="1">
      <c r="A103" s="154"/>
      <c r="D103" s="154"/>
      <c r="G103" s="154"/>
      <c r="I103" s="157"/>
      <c r="J103" s="156"/>
      <c r="M103" s="154"/>
    </row>
    <row r="104" spans="1:13" s="158" customFormat="1" ht="11.25" customHeight="1">
      <c r="A104" s="154"/>
      <c r="D104" s="154"/>
      <c r="G104" s="154"/>
      <c r="I104" s="157"/>
      <c r="J104" s="156"/>
      <c r="M104" s="154"/>
    </row>
    <row r="105" spans="1:13" s="158" customFormat="1" ht="11.25" customHeight="1">
      <c r="A105" s="154"/>
      <c r="D105" s="154"/>
      <c r="G105" s="154"/>
      <c r="I105" s="157"/>
      <c r="J105" s="156"/>
      <c r="M105" s="154"/>
    </row>
    <row r="106" spans="1:13" s="158" customFormat="1" ht="11.25" customHeight="1">
      <c r="A106" s="154"/>
      <c r="D106" s="154"/>
      <c r="G106" s="154"/>
      <c r="I106" s="157"/>
      <c r="J106" s="156"/>
      <c r="M106" s="154"/>
    </row>
    <row r="107" spans="1:13" s="158" customFormat="1" ht="11.25" customHeight="1">
      <c r="A107" s="154"/>
      <c r="D107" s="154"/>
      <c r="G107" s="154"/>
      <c r="I107" s="157"/>
      <c r="J107" s="156"/>
      <c r="M107" s="154"/>
    </row>
    <row r="108" spans="1:13" s="158" customFormat="1" ht="11.25" customHeight="1">
      <c r="A108" s="154"/>
      <c r="D108" s="154"/>
      <c r="G108" s="154"/>
      <c r="I108" s="157"/>
      <c r="J108" s="156"/>
      <c r="M108" s="154"/>
    </row>
    <row r="109" spans="1:13" s="158" customFormat="1" ht="11.25" customHeight="1">
      <c r="A109" s="154"/>
      <c r="D109" s="154"/>
      <c r="G109" s="154"/>
      <c r="I109" s="157"/>
      <c r="J109" s="156"/>
      <c r="M109" s="154"/>
    </row>
    <row r="110" spans="1:13" s="158" customFormat="1" ht="11.25" customHeight="1">
      <c r="A110" s="154"/>
      <c r="D110" s="154"/>
      <c r="G110" s="154"/>
      <c r="I110" s="157"/>
      <c r="J110" s="156"/>
      <c r="M110" s="154"/>
    </row>
    <row r="111" spans="1:13" s="158" customFormat="1" ht="11.25" customHeight="1">
      <c r="A111" s="154"/>
      <c r="D111" s="154"/>
      <c r="G111" s="154"/>
      <c r="I111" s="157"/>
      <c r="J111" s="156"/>
      <c r="M111" s="154"/>
    </row>
    <row r="112" spans="1:13" s="158" customFormat="1" ht="11.25" customHeight="1">
      <c r="A112" s="154"/>
      <c r="D112" s="154"/>
      <c r="G112" s="154"/>
      <c r="I112" s="157"/>
      <c r="J112" s="156"/>
      <c r="M112" s="154"/>
    </row>
    <row r="113" spans="1:13" s="158" customFormat="1" ht="11.25" customHeight="1">
      <c r="A113" s="154"/>
      <c r="D113" s="154"/>
      <c r="G113" s="154"/>
      <c r="I113" s="157"/>
      <c r="J113" s="156"/>
      <c r="M113" s="154"/>
    </row>
    <row r="114" spans="1:13" s="158" customFormat="1" ht="11.25" customHeight="1">
      <c r="A114" s="154"/>
      <c r="D114" s="154"/>
      <c r="G114" s="154"/>
      <c r="I114" s="157"/>
      <c r="J114" s="156"/>
      <c r="M114" s="154"/>
    </row>
    <row r="115" spans="1:13" s="158" customFormat="1" ht="11.25" customHeight="1">
      <c r="A115" s="154"/>
      <c r="D115" s="154"/>
      <c r="G115" s="154"/>
      <c r="I115" s="157"/>
      <c r="J115" s="156"/>
      <c r="M115" s="154"/>
    </row>
    <row r="116" spans="1:13" s="158" customFormat="1" ht="11.25" customHeight="1">
      <c r="A116" s="154"/>
      <c r="D116" s="154"/>
      <c r="G116" s="154"/>
      <c r="I116" s="157"/>
      <c r="J116" s="156"/>
      <c r="M116" s="154"/>
    </row>
    <row r="117" spans="1:13" s="158" customFormat="1" ht="11.25" customHeight="1">
      <c r="A117" s="154"/>
      <c r="D117" s="154"/>
      <c r="G117" s="154"/>
      <c r="I117" s="157"/>
      <c r="J117" s="156"/>
      <c r="M117" s="154"/>
    </row>
    <row r="118" spans="1:13" s="158" customFormat="1" ht="11.25" customHeight="1">
      <c r="A118" s="154"/>
      <c r="D118" s="154"/>
      <c r="G118" s="154"/>
      <c r="I118" s="157"/>
      <c r="J118" s="156"/>
      <c r="M118" s="154"/>
    </row>
    <row r="119" spans="1:13" s="158" customFormat="1" ht="11.25" customHeight="1">
      <c r="A119" s="154"/>
      <c r="D119" s="154"/>
      <c r="G119" s="154"/>
      <c r="I119" s="157"/>
      <c r="J119" s="156"/>
      <c r="M119" s="154"/>
    </row>
    <row r="120" spans="1:13" s="158" customFormat="1" ht="11.25" customHeight="1">
      <c r="A120" s="154"/>
      <c r="D120" s="154"/>
      <c r="G120" s="154"/>
      <c r="I120" s="157"/>
      <c r="J120" s="156"/>
      <c r="M120" s="154"/>
    </row>
    <row r="121" spans="1:13" s="158" customFormat="1" ht="11.25" customHeight="1">
      <c r="A121" s="154"/>
      <c r="D121" s="154"/>
      <c r="G121" s="154"/>
      <c r="I121" s="157"/>
      <c r="J121" s="156"/>
      <c r="M121" s="154"/>
    </row>
    <row r="122" spans="1:13" s="158" customFormat="1" ht="11.25" customHeight="1">
      <c r="A122" s="154"/>
      <c r="D122" s="154"/>
      <c r="G122" s="154"/>
      <c r="I122" s="157"/>
      <c r="J122" s="156"/>
      <c r="M122" s="154"/>
    </row>
    <row r="123" spans="1:13" s="158" customFormat="1" ht="11.25" customHeight="1">
      <c r="A123" s="154"/>
      <c r="D123" s="154"/>
      <c r="G123" s="154"/>
      <c r="I123" s="157"/>
      <c r="J123" s="156"/>
      <c r="M123" s="154"/>
    </row>
    <row r="124" spans="1:13" s="158" customFormat="1" ht="11.25" customHeight="1">
      <c r="A124" s="154"/>
      <c r="D124" s="154"/>
      <c r="G124" s="154"/>
      <c r="I124" s="157"/>
      <c r="J124" s="156"/>
      <c r="M124" s="154"/>
    </row>
    <row r="125" spans="1:13" s="158" customFormat="1" ht="11.25" customHeight="1">
      <c r="A125" s="154"/>
      <c r="D125" s="154"/>
      <c r="G125" s="154"/>
      <c r="I125" s="157"/>
      <c r="J125" s="156"/>
      <c r="M125" s="154"/>
    </row>
    <row r="126" spans="1:13" s="158" customFormat="1" ht="11.25" customHeight="1">
      <c r="A126" s="154"/>
      <c r="D126" s="154"/>
      <c r="G126" s="154"/>
      <c r="I126" s="157"/>
      <c r="J126" s="156"/>
      <c r="M126" s="154"/>
    </row>
    <row r="127" spans="1:13" s="158" customFormat="1" ht="11.25" customHeight="1">
      <c r="A127" s="154"/>
      <c r="D127" s="154"/>
      <c r="G127" s="154"/>
      <c r="I127" s="157"/>
      <c r="J127" s="156"/>
      <c r="M127" s="154"/>
    </row>
    <row r="128" spans="1:13" s="158" customFormat="1" ht="11.25" customHeight="1">
      <c r="A128" s="154"/>
      <c r="D128" s="154"/>
      <c r="G128" s="154"/>
      <c r="I128" s="157"/>
      <c r="J128" s="156"/>
      <c r="M128" s="154"/>
    </row>
    <row r="129" spans="1:13" s="158" customFormat="1" ht="11.25" customHeight="1">
      <c r="A129" s="154"/>
      <c r="D129" s="154"/>
      <c r="G129" s="154"/>
      <c r="I129" s="157"/>
      <c r="J129" s="156"/>
      <c r="M129" s="154"/>
    </row>
    <row r="130" spans="1:13" s="158" customFormat="1" ht="11.25" customHeight="1">
      <c r="A130" s="154"/>
      <c r="D130" s="154"/>
      <c r="G130" s="154"/>
      <c r="I130" s="157"/>
      <c r="J130" s="156"/>
      <c r="M130" s="154"/>
    </row>
    <row r="131" spans="1:13" s="158" customFormat="1" ht="11.25" customHeight="1">
      <c r="A131" s="154"/>
      <c r="D131" s="154"/>
      <c r="G131" s="154"/>
      <c r="I131" s="157"/>
      <c r="J131" s="156"/>
      <c r="M131" s="154"/>
    </row>
    <row r="132" spans="1:13" s="158" customFormat="1" ht="11.25" customHeight="1">
      <c r="A132" s="154"/>
      <c r="D132" s="154"/>
      <c r="G132" s="154"/>
      <c r="I132" s="157"/>
      <c r="J132" s="156"/>
      <c r="M132" s="154"/>
    </row>
    <row r="133" spans="1:13" s="158" customFormat="1" ht="11.25" customHeight="1">
      <c r="A133" s="154"/>
      <c r="D133" s="154"/>
      <c r="G133" s="154"/>
      <c r="I133" s="157"/>
      <c r="J133" s="156"/>
      <c r="M133" s="154"/>
    </row>
    <row r="134" spans="1:13" s="158" customFormat="1" ht="11.25" customHeight="1">
      <c r="A134" s="154"/>
      <c r="D134" s="154"/>
      <c r="G134" s="154"/>
      <c r="I134" s="157"/>
      <c r="J134" s="156"/>
      <c r="M134" s="154"/>
    </row>
    <row r="135" spans="1:13" s="158" customFormat="1" ht="11.25" customHeight="1">
      <c r="A135" s="154"/>
      <c r="D135" s="154"/>
      <c r="G135" s="154"/>
      <c r="I135" s="157"/>
      <c r="J135" s="156"/>
      <c r="M135" s="154"/>
    </row>
    <row r="136" spans="1:13" s="158" customFormat="1" ht="11.25" customHeight="1">
      <c r="A136" s="154"/>
      <c r="D136" s="154"/>
      <c r="G136" s="154"/>
      <c r="I136" s="157"/>
      <c r="J136" s="156"/>
      <c r="M136" s="154"/>
    </row>
    <row r="137" spans="1:13" s="158" customFormat="1" ht="11.25" customHeight="1">
      <c r="A137" s="154"/>
      <c r="D137" s="154"/>
      <c r="G137" s="154"/>
      <c r="I137" s="157"/>
      <c r="J137" s="156"/>
      <c r="M137" s="154"/>
    </row>
    <row r="138" spans="1:13" s="158" customFormat="1" ht="11.25" customHeight="1">
      <c r="A138" s="154"/>
      <c r="D138" s="154"/>
      <c r="G138" s="154"/>
      <c r="I138" s="157"/>
      <c r="J138" s="156"/>
      <c r="M138" s="154"/>
    </row>
    <row r="139" spans="1:13" s="158" customFormat="1" ht="11.25" customHeight="1">
      <c r="A139" s="154"/>
      <c r="D139" s="154"/>
      <c r="G139" s="154"/>
      <c r="I139" s="157"/>
      <c r="J139" s="156"/>
      <c r="M139" s="154"/>
    </row>
    <row r="140" spans="1:13" s="158" customFormat="1" ht="11.25" customHeight="1">
      <c r="A140" s="154"/>
      <c r="D140" s="154"/>
      <c r="G140" s="154"/>
      <c r="I140" s="157"/>
      <c r="J140" s="156"/>
      <c r="M140" s="154"/>
    </row>
    <row r="141" spans="1:13" s="158" customFormat="1" ht="11.25" customHeight="1">
      <c r="A141" s="154"/>
      <c r="D141" s="154"/>
      <c r="G141" s="154"/>
      <c r="I141" s="157"/>
      <c r="J141" s="156"/>
      <c r="M141" s="154"/>
    </row>
    <row r="142" spans="1:13" s="158" customFormat="1" ht="11.25" customHeight="1">
      <c r="A142" s="154"/>
      <c r="D142" s="154"/>
      <c r="G142" s="154"/>
      <c r="I142" s="157"/>
      <c r="J142" s="156"/>
      <c r="M142" s="154"/>
    </row>
    <row r="143" spans="1:13" s="158" customFormat="1" ht="11.25" customHeight="1">
      <c r="A143" s="154"/>
      <c r="D143" s="154"/>
      <c r="G143" s="154"/>
      <c r="I143" s="157"/>
      <c r="J143" s="156"/>
      <c r="M143" s="154"/>
    </row>
    <row r="144" spans="1:13" s="158" customFormat="1" ht="11.25" customHeight="1">
      <c r="A144" s="154"/>
      <c r="D144" s="154"/>
      <c r="G144" s="154"/>
      <c r="I144" s="157"/>
      <c r="J144" s="156"/>
      <c r="M144" s="154"/>
    </row>
    <row r="145" spans="1:13" s="158" customFormat="1" ht="11.25" customHeight="1">
      <c r="A145" s="154"/>
      <c r="D145" s="154"/>
      <c r="G145" s="154"/>
      <c r="I145" s="157"/>
      <c r="J145" s="156"/>
      <c r="M145" s="154"/>
    </row>
    <row r="146" spans="1:13" s="158" customFormat="1" ht="11.25" customHeight="1">
      <c r="A146" s="154"/>
      <c r="D146" s="154"/>
      <c r="G146" s="154"/>
      <c r="I146" s="157"/>
      <c r="J146" s="156"/>
      <c r="M146" s="154"/>
    </row>
    <row r="147" spans="1:13" s="158" customFormat="1" ht="11.25" customHeight="1">
      <c r="A147" s="154"/>
      <c r="D147" s="154"/>
      <c r="G147" s="154"/>
      <c r="I147" s="157"/>
      <c r="J147" s="156"/>
      <c r="M147" s="154"/>
    </row>
    <row r="148" spans="1:13" s="158" customFormat="1" ht="11.25" customHeight="1">
      <c r="A148" s="154"/>
      <c r="D148" s="154"/>
      <c r="G148" s="154"/>
      <c r="I148" s="157"/>
      <c r="J148" s="156"/>
      <c r="M148" s="154"/>
    </row>
    <row r="149" spans="1:13" s="158" customFormat="1" ht="11.25" customHeight="1">
      <c r="A149" s="154"/>
      <c r="D149" s="154"/>
      <c r="G149" s="154"/>
      <c r="I149" s="157"/>
      <c r="J149" s="156"/>
      <c r="M149" s="154"/>
    </row>
    <row r="150" spans="1:13" s="158" customFormat="1" ht="11.25" customHeight="1">
      <c r="A150" s="154"/>
      <c r="D150" s="154"/>
      <c r="G150" s="154"/>
      <c r="I150" s="157"/>
      <c r="J150" s="156"/>
      <c r="M150" s="154"/>
    </row>
    <row r="151" spans="1:13" s="158" customFormat="1" ht="11.25" customHeight="1">
      <c r="A151" s="154"/>
      <c r="D151" s="154"/>
      <c r="G151" s="154"/>
      <c r="I151" s="157"/>
      <c r="J151" s="156"/>
      <c r="M151" s="154"/>
    </row>
    <row r="152" spans="1:13" s="158" customFormat="1" ht="11.25" customHeight="1">
      <c r="A152" s="154"/>
      <c r="D152" s="154"/>
      <c r="G152" s="154"/>
      <c r="I152" s="157"/>
      <c r="J152" s="156"/>
      <c r="M152" s="154"/>
    </row>
    <row r="153" spans="1:13" s="158" customFormat="1" ht="11.25" customHeight="1">
      <c r="A153" s="154"/>
      <c r="D153" s="154"/>
      <c r="G153" s="154"/>
      <c r="I153" s="157"/>
      <c r="J153" s="156"/>
      <c r="M153" s="154"/>
    </row>
    <row r="154" spans="1:13" s="158" customFormat="1" ht="11.25" customHeight="1">
      <c r="A154" s="154"/>
      <c r="D154" s="154"/>
      <c r="G154" s="154"/>
      <c r="I154" s="157"/>
      <c r="J154" s="156"/>
      <c r="M154" s="154"/>
    </row>
    <row r="155" spans="1:13" s="158" customFormat="1" ht="11.25" customHeight="1">
      <c r="A155" s="154"/>
      <c r="D155" s="154"/>
      <c r="G155" s="154"/>
      <c r="I155" s="157"/>
      <c r="J155" s="156"/>
      <c r="M155" s="154"/>
    </row>
    <row r="156" spans="1:13" s="158" customFormat="1" ht="11.25" customHeight="1">
      <c r="A156" s="154"/>
      <c r="D156" s="154"/>
      <c r="G156" s="154"/>
      <c r="I156" s="157"/>
      <c r="J156" s="156"/>
      <c r="M156" s="154"/>
    </row>
    <row r="157" spans="1:13" s="158" customFormat="1" ht="11.25" customHeight="1">
      <c r="A157" s="154"/>
      <c r="D157" s="154"/>
      <c r="G157" s="154"/>
      <c r="I157" s="157"/>
      <c r="J157" s="156"/>
      <c r="M157" s="154"/>
    </row>
    <row r="158" spans="1:13" s="158" customFormat="1" ht="11.25" customHeight="1">
      <c r="A158" s="154"/>
      <c r="D158" s="154"/>
      <c r="G158" s="154"/>
      <c r="I158" s="157"/>
      <c r="J158" s="156"/>
      <c r="M158" s="154"/>
    </row>
    <row r="159" spans="1:13" s="158" customFormat="1" ht="11.25" customHeight="1">
      <c r="A159" s="154"/>
      <c r="D159" s="154"/>
      <c r="G159" s="154"/>
      <c r="I159" s="157"/>
      <c r="J159" s="156"/>
      <c r="M159" s="154"/>
    </row>
    <row r="160" spans="1:13" s="158" customFormat="1" ht="11.25" customHeight="1">
      <c r="A160" s="154"/>
      <c r="D160" s="154"/>
      <c r="G160" s="154"/>
      <c r="I160" s="157"/>
      <c r="J160" s="156"/>
      <c r="M160" s="154"/>
    </row>
    <row r="161" spans="1:13" s="158" customFormat="1" ht="11.25" customHeight="1">
      <c r="A161" s="154"/>
      <c r="D161" s="154"/>
      <c r="G161" s="154"/>
      <c r="I161" s="157"/>
      <c r="J161" s="156"/>
      <c r="M161" s="154"/>
    </row>
    <row r="162" spans="1:13" s="158" customFormat="1" ht="11.25" customHeight="1">
      <c r="A162" s="154"/>
      <c r="D162" s="154"/>
      <c r="G162" s="154"/>
      <c r="I162" s="157"/>
      <c r="J162" s="156"/>
      <c r="M162" s="154"/>
    </row>
    <row r="163" spans="1:13" s="158" customFormat="1" ht="11.25" customHeight="1">
      <c r="A163" s="154"/>
      <c r="D163" s="154"/>
      <c r="G163" s="154"/>
      <c r="I163" s="157"/>
      <c r="J163" s="156"/>
      <c r="M163" s="154"/>
    </row>
    <row r="164" spans="1:13" s="158" customFormat="1" ht="11.25" customHeight="1">
      <c r="A164" s="154"/>
      <c r="D164" s="154"/>
      <c r="G164" s="154"/>
      <c r="I164" s="157"/>
      <c r="J164" s="156"/>
      <c r="M164" s="154"/>
    </row>
    <row r="165" spans="1:13" s="158" customFormat="1" ht="11.25" customHeight="1">
      <c r="A165" s="154"/>
      <c r="D165" s="154"/>
      <c r="G165" s="154"/>
      <c r="I165" s="157"/>
      <c r="J165" s="156"/>
      <c r="M165" s="154"/>
    </row>
    <row r="166" spans="1:13" s="158" customFormat="1" ht="11.25" customHeight="1">
      <c r="A166" s="154"/>
      <c r="D166" s="154"/>
      <c r="G166" s="154"/>
      <c r="I166" s="157"/>
      <c r="J166" s="156"/>
      <c r="M166" s="154"/>
    </row>
    <row r="167" spans="1:13" s="158" customFormat="1" ht="11.25" customHeight="1">
      <c r="A167" s="154"/>
      <c r="D167" s="154"/>
      <c r="G167" s="154"/>
      <c r="I167" s="157"/>
      <c r="J167" s="156"/>
      <c r="M167" s="154"/>
    </row>
    <row r="168" spans="1:13" s="158" customFormat="1" ht="11.25" customHeight="1">
      <c r="A168" s="154"/>
      <c r="D168" s="154"/>
      <c r="G168" s="154"/>
      <c r="I168" s="157"/>
      <c r="J168" s="156"/>
      <c r="M168" s="154"/>
    </row>
    <row r="169" spans="1:13" s="158" customFormat="1" ht="11.25" customHeight="1">
      <c r="A169" s="154"/>
      <c r="D169" s="154"/>
      <c r="G169" s="154"/>
      <c r="I169" s="157"/>
      <c r="J169" s="156"/>
      <c r="M169" s="154"/>
    </row>
    <row r="170" spans="1:13" s="158" customFormat="1" ht="11.25" customHeight="1">
      <c r="A170" s="154"/>
      <c r="D170" s="154"/>
      <c r="G170" s="154"/>
      <c r="I170" s="157"/>
      <c r="J170" s="156"/>
      <c r="M170" s="154"/>
    </row>
    <row r="171" spans="1:13" s="158" customFormat="1" ht="11.25" customHeight="1">
      <c r="A171" s="154"/>
      <c r="D171" s="154"/>
      <c r="G171" s="154"/>
      <c r="I171" s="157"/>
      <c r="J171" s="156"/>
      <c r="M171" s="154"/>
    </row>
    <row r="172" spans="1:13" s="158" customFormat="1" ht="11.25" customHeight="1">
      <c r="A172" s="154"/>
      <c r="D172" s="154"/>
      <c r="G172" s="154"/>
      <c r="I172" s="157"/>
      <c r="J172" s="156"/>
      <c r="M172" s="154"/>
    </row>
    <row r="173" spans="1:13" s="158" customFormat="1" ht="11.25" customHeight="1">
      <c r="A173" s="154"/>
      <c r="D173" s="154"/>
      <c r="G173" s="154"/>
      <c r="I173" s="157"/>
      <c r="J173" s="156"/>
      <c r="M173" s="154"/>
    </row>
    <row r="174" spans="1:13" s="158" customFormat="1" ht="11.25" customHeight="1">
      <c r="A174" s="154"/>
      <c r="D174" s="154"/>
      <c r="G174" s="154"/>
      <c r="I174" s="157"/>
      <c r="J174" s="156"/>
      <c r="M174" s="154"/>
    </row>
    <row r="175" spans="1:13" s="158" customFormat="1" ht="11.25" customHeight="1">
      <c r="A175" s="154"/>
      <c r="D175" s="154"/>
      <c r="G175" s="154"/>
      <c r="I175" s="157"/>
      <c r="J175" s="156"/>
      <c r="M175" s="154"/>
    </row>
    <row r="176" spans="1:13" s="158" customFormat="1" ht="11.25" customHeight="1">
      <c r="A176" s="154"/>
      <c r="D176" s="154"/>
      <c r="G176" s="154"/>
      <c r="I176" s="157"/>
      <c r="J176" s="156"/>
      <c r="M176" s="154"/>
    </row>
    <row r="177" spans="1:13" s="158" customFormat="1" ht="11.25" customHeight="1">
      <c r="A177" s="154"/>
      <c r="D177" s="154"/>
      <c r="G177" s="154"/>
      <c r="I177" s="157"/>
      <c r="J177" s="156"/>
      <c r="M177" s="154"/>
    </row>
    <row r="178" spans="1:13" s="158" customFormat="1" ht="11.25" customHeight="1">
      <c r="A178" s="154"/>
      <c r="D178" s="154"/>
      <c r="G178" s="154"/>
      <c r="I178" s="157"/>
      <c r="J178" s="156"/>
      <c r="M178" s="154"/>
    </row>
    <row r="179" spans="1:13" s="158" customFormat="1" ht="11.25" customHeight="1">
      <c r="A179" s="154"/>
      <c r="D179" s="154"/>
      <c r="G179" s="154"/>
      <c r="I179" s="157"/>
      <c r="J179" s="156"/>
      <c r="M179" s="154"/>
    </row>
    <row r="180" spans="1:13" s="158" customFormat="1" ht="11.25" customHeight="1">
      <c r="A180" s="154"/>
      <c r="D180" s="154"/>
      <c r="G180" s="154"/>
      <c r="I180" s="157"/>
      <c r="J180" s="156"/>
      <c r="M180" s="154"/>
    </row>
    <row r="181" spans="1:13" s="158" customFormat="1" ht="11.25" customHeight="1">
      <c r="A181" s="154"/>
      <c r="D181" s="154"/>
      <c r="G181" s="154"/>
      <c r="I181" s="157"/>
      <c r="J181" s="156"/>
      <c r="M181" s="154"/>
    </row>
    <row r="182" spans="1:13" s="158" customFormat="1" ht="11.25" customHeight="1">
      <c r="A182" s="154"/>
      <c r="D182" s="154"/>
      <c r="G182" s="154"/>
      <c r="I182" s="157"/>
      <c r="J182" s="156"/>
      <c r="M182" s="154"/>
    </row>
    <row r="183" spans="1:13" s="158" customFormat="1" ht="11.25" customHeight="1">
      <c r="A183" s="154"/>
      <c r="D183" s="154"/>
      <c r="G183" s="154"/>
      <c r="I183" s="157"/>
      <c r="J183" s="156"/>
      <c r="M183" s="154"/>
    </row>
    <row r="184" spans="1:13" s="158" customFormat="1" ht="11.25" customHeight="1">
      <c r="A184" s="154"/>
      <c r="D184" s="154"/>
      <c r="G184" s="154"/>
      <c r="I184" s="157"/>
      <c r="J184" s="156"/>
      <c r="M184" s="154"/>
    </row>
    <row r="185" spans="1:13" s="158" customFormat="1" ht="11.25" customHeight="1">
      <c r="A185" s="154"/>
      <c r="D185" s="154"/>
      <c r="G185" s="154"/>
      <c r="I185" s="157"/>
      <c r="J185" s="156"/>
      <c r="M185" s="154"/>
    </row>
    <row r="186" spans="1:13" s="158" customFormat="1" ht="11.25" customHeight="1">
      <c r="A186" s="154"/>
      <c r="D186" s="154"/>
      <c r="G186" s="154"/>
      <c r="I186" s="157"/>
      <c r="J186" s="156"/>
      <c r="M186" s="154"/>
    </row>
    <row r="187" spans="1:13" s="158" customFormat="1" ht="11.25" customHeight="1">
      <c r="A187" s="154"/>
      <c r="D187" s="154"/>
      <c r="G187" s="154"/>
      <c r="I187" s="157"/>
      <c r="J187" s="156"/>
      <c r="M187" s="154"/>
    </row>
    <row r="188" spans="1:13" s="158" customFormat="1" ht="11.25" customHeight="1">
      <c r="A188" s="154"/>
      <c r="D188" s="154"/>
      <c r="G188" s="154"/>
      <c r="I188" s="157"/>
      <c r="J188" s="156"/>
      <c r="M188" s="154"/>
    </row>
    <row r="189" spans="1:13" s="158" customFormat="1" ht="11.25" customHeight="1">
      <c r="A189" s="154"/>
      <c r="D189" s="154"/>
      <c r="G189" s="154"/>
      <c r="I189" s="157"/>
      <c r="J189" s="156"/>
      <c r="M189" s="154"/>
    </row>
    <row r="190" spans="1:13" s="158" customFormat="1" ht="11.25" customHeight="1">
      <c r="A190" s="154"/>
      <c r="D190" s="154"/>
      <c r="G190" s="154"/>
      <c r="I190" s="157"/>
      <c r="J190" s="156"/>
      <c r="M190" s="154"/>
    </row>
    <row r="191" spans="1:13" s="158" customFormat="1" ht="11.25" customHeight="1">
      <c r="A191" s="154"/>
      <c r="D191" s="154"/>
      <c r="G191" s="154"/>
      <c r="I191" s="157"/>
      <c r="J191" s="156"/>
      <c r="M191" s="154"/>
    </row>
    <row r="192" spans="1:13" s="158" customFormat="1" ht="11.25" customHeight="1">
      <c r="A192" s="154"/>
      <c r="D192" s="154"/>
      <c r="G192" s="154"/>
      <c r="I192" s="157"/>
      <c r="J192" s="156"/>
      <c r="M192" s="154"/>
    </row>
    <row r="193" spans="1:13" s="158" customFormat="1" ht="11.25" customHeight="1">
      <c r="A193" s="154"/>
      <c r="D193" s="154"/>
      <c r="G193" s="154"/>
      <c r="I193" s="157"/>
      <c r="J193" s="156"/>
      <c r="M193" s="154"/>
    </row>
    <row r="194" spans="1:13" s="158" customFormat="1" ht="11.25" customHeight="1">
      <c r="A194" s="154"/>
      <c r="D194" s="154"/>
      <c r="G194" s="154"/>
      <c r="I194" s="157"/>
      <c r="J194" s="156"/>
      <c r="M194" s="154"/>
    </row>
    <row r="195" spans="1:13" s="158" customFormat="1" ht="11.25" customHeight="1">
      <c r="A195" s="154"/>
      <c r="D195" s="154"/>
      <c r="G195" s="154"/>
      <c r="I195" s="157"/>
      <c r="J195" s="156"/>
      <c r="M195" s="154"/>
    </row>
    <row r="196" spans="1:13" s="158" customFormat="1" ht="11.25" customHeight="1">
      <c r="A196" s="154"/>
      <c r="D196" s="154"/>
      <c r="G196" s="154"/>
      <c r="I196" s="157"/>
      <c r="J196" s="156"/>
      <c r="M196" s="154"/>
    </row>
    <row r="197" spans="1:13" s="158" customFormat="1" ht="11.25" customHeight="1">
      <c r="A197" s="154"/>
      <c r="D197" s="154"/>
      <c r="G197" s="154"/>
      <c r="I197" s="157"/>
      <c r="J197" s="156"/>
      <c r="M197" s="154"/>
    </row>
    <row r="198" spans="1:13" s="158" customFormat="1" ht="11.25" customHeight="1">
      <c r="A198" s="154"/>
      <c r="D198" s="154"/>
      <c r="G198" s="154"/>
      <c r="I198" s="157"/>
      <c r="J198" s="156"/>
      <c r="M198" s="154"/>
    </row>
    <row r="199" spans="1:13" s="158" customFormat="1" ht="11.25" customHeight="1">
      <c r="A199" s="154"/>
      <c r="D199" s="154"/>
      <c r="G199" s="154"/>
      <c r="I199" s="157"/>
      <c r="J199" s="156"/>
      <c r="M199" s="154"/>
    </row>
    <row r="200" spans="1:13" s="158" customFormat="1" ht="11.25" customHeight="1">
      <c r="A200" s="154"/>
      <c r="D200" s="154"/>
      <c r="G200" s="154"/>
      <c r="I200" s="157"/>
      <c r="J200" s="156"/>
      <c r="M200" s="154"/>
    </row>
    <row r="201" spans="1:13" s="158" customFormat="1" ht="11.25" customHeight="1">
      <c r="A201" s="154"/>
      <c r="D201" s="154"/>
      <c r="G201" s="154"/>
      <c r="I201" s="157"/>
      <c r="J201" s="156"/>
      <c r="M201" s="154"/>
    </row>
    <row r="202" spans="1:13" s="158" customFormat="1" ht="11.25" customHeight="1">
      <c r="A202" s="154"/>
      <c r="D202" s="154"/>
      <c r="G202" s="154"/>
      <c r="I202" s="157"/>
      <c r="J202" s="156"/>
      <c r="M202" s="154"/>
    </row>
    <row r="203" spans="1:13" s="158" customFormat="1" ht="11.25" customHeight="1">
      <c r="A203" s="154"/>
      <c r="D203" s="154"/>
      <c r="G203" s="154"/>
      <c r="I203" s="157"/>
      <c r="J203" s="156"/>
      <c r="M203" s="154"/>
    </row>
    <row r="204" spans="1:13" s="158" customFormat="1" ht="11.25" customHeight="1">
      <c r="A204" s="154"/>
      <c r="D204" s="154"/>
      <c r="G204" s="154"/>
      <c r="I204" s="157"/>
      <c r="J204" s="156"/>
      <c r="M204" s="154"/>
    </row>
    <row r="205" spans="1:13" s="158" customFormat="1" ht="11.25" customHeight="1">
      <c r="A205" s="154"/>
      <c r="D205" s="154"/>
      <c r="G205" s="154"/>
      <c r="I205" s="157"/>
      <c r="J205" s="156"/>
      <c r="M205" s="154"/>
    </row>
    <row r="206" spans="1:13" s="158" customFormat="1" ht="11.25" customHeight="1">
      <c r="A206" s="154"/>
      <c r="D206" s="154"/>
      <c r="G206" s="154"/>
      <c r="I206" s="157"/>
      <c r="J206" s="156"/>
      <c r="M206" s="154"/>
    </row>
    <row r="207" spans="1:13" s="158" customFormat="1" ht="11.25" customHeight="1">
      <c r="A207" s="154"/>
      <c r="D207" s="154"/>
      <c r="G207" s="154"/>
      <c r="I207" s="157"/>
      <c r="J207" s="156"/>
      <c r="M207" s="154"/>
    </row>
    <row r="208" spans="1:13" s="158" customFormat="1" ht="11.25" customHeight="1">
      <c r="A208" s="154"/>
      <c r="D208" s="154"/>
      <c r="G208" s="154"/>
      <c r="I208" s="157"/>
      <c r="J208" s="156"/>
      <c r="M208" s="154"/>
    </row>
    <row r="209" spans="1:13" s="158" customFormat="1" ht="11.25" customHeight="1">
      <c r="A209" s="154"/>
      <c r="D209" s="154"/>
      <c r="G209" s="154"/>
      <c r="I209" s="157"/>
      <c r="J209" s="156"/>
      <c r="M209" s="154"/>
    </row>
    <row r="210" spans="1:13" s="158" customFormat="1" ht="11.25" customHeight="1">
      <c r="A210" s="154"/>
      <c r="D210" s="154"/>
      <c r="G210" s="154"/>
      <c r="I210" s="157"/>
      <c r="J210" s="156"/>
      <c r="M210" s="154"/>
    </row>
    <row r="211" spans="1:13" s="158" customFormat="1" ht="11.25" customHeight="1">
      <c r="A211" s="154"/>
      <c r="D211" s="154"/>
      <c r="G211" s="154"/>
      <c r="I211" s="157"/>
      <c r="J211" s="156"/>
      <c r="M211" s="154"/>
    </row>
    <row r="212" spans="1:13" s="158" customFormat="1" ht="11.25" customHeight="1">
      <c r="A212" s="154"/>
      <c r="D212" s="154"/>
      <c r="G212" s="154"/>
      <c r="I212" s="157"/>
      <c r="J212" s="156"/>
      <c r="M212" s="154"/>
    </row>
    <row r="213" spans="1:13" s="158" customFormat="1" ht="11.25" customHeight="1">
      <c r="A213" s="154"/>
      <c r="D213" s="154"/>
      <c r="G213" s="154"/>
      <c r="I213" s="157"/>
      <c r="J213" s="156"/>
      <c r="M213" s="154"/>
    </row>
    <row r="214" spans="1:13" s="158" customFormat="1" ht="11.25" customHeight="1">
      <c r="A214" s="154"/>
      <c r="D214" s="154"/>
      <c r="G214" s="154"/>
      <c r="I214" s="157"/>
      <c r="J214" s="156"/>
      <c r="M214" s="154"/>
    </row>
    <row r="215" spans="1:13" s="158" customFormat="1" ht="11.25" customHeight="1">
      <c r="A215" s="154"/>
      <c r="D215" s="154"/>
      <c r="G215" s="154"/>
      <c r="I215" s="157"/>
      <c r="J215" s="156"/>
      <c r="M215" s="154"/>
    </row>
    <row r="216" spans="1:13" s="158" customFormat="1" ht="11.25" customHeight="1">
      <c r="A216" s="154"/>
      <c r="D216" s="154"/>
      <c r="G216" s="154"/>
      <c r="I216" s="157"/>
      <c r="J216" s="156"/>
      <c r="M216" s="154"/>
    </row>
    <row r="217" spans="1:13" s="158" customFormat="1" ht="11.25" customHeight="1">
      <c r="A217" s="154"/>
      <c r="D217" s="154"/>
      <c r="G217" s="154"/>
      <c r="I217" s="157"/>
      <c r="J217" s="156"/>
      <c r="M217" s="154"/>
    </row>
    <row r="218" spans="1:13" s="158" customFormat="1" ht="11.25" customHeight="1">
      <c r="A218" s="154"/>
      <c r="D218" s="154"/>
      <c r="G218" s="154"/>
      <c r="I218" s="157"/>
      <c r="J218" s="156"/>
      <c r="M218" s="154"/>
    </row>
    <row r="219" spans="1:13" s="158" customFormat="1" ht="11.25" customHeight="1">
      <c r="A219" s="154"/>
      <c r="D219" s="154"/>
      <c r="G219" s="154"/>
      <c r="I219" s="157"/>
      <c r="J219" s="156"/>
      <c r="M219" s="154"/>
    </row>
    <row r="220" spans="1:13" s="158" customFormat="1" ht="11.25" customHeight="1">
      <c r="A220" s="154"/>
      <c r="D220" s="154"/>
      <c r="G220" s="154"/>
      <c r="I220" s="157"/>
      <c r="J220" s="156"/>
      <c r="M220" s="154"/>
    </row>
    <row r="221" spans="1:13" s="158" customFormat="1" ht="11.25" customHeight="1">
      <c r="A221" s="154"/>
      <c r="D221" s="154"/>
      <c r="G221" s="154"/>
      <c r="I221" s="157"/>
      <c r="J221" s="156"/>
      <c r="M221" s="154"/>
    </row>
    <row r="222" spans="1:13" s="158" customFormat="1" ht="11.25" customHeight="1">
      <c r="A222" s="154"/>
      <c r="D222" s="154"/>
      <c r="G222" s="154"/>
      <c r="I222" s="157"/>
      <c r="J222" s="156"/>
      <c r="M222" s="154"/>
    </row>
    <row r="223" spans="1:13" s="158" customFormat="1" ht="11.25" customHeight="1">
      <c r="A223" s="154"/>
      <c r="D223" s="154"/>
      <c r="G223" s="154"/>
      <c r="I223" s="157"/>
      <c r="J223" s="156"/>
      <c r="M223" s="154"/>
    </row>
    <row r="224" spans="1:13" s="158" customFormat="1" ht="11.25" customHeight="1">
      <c r="A224" s="154"/>
      <c r="D224" s="154"/>
      <c r="G224" s="154"/>
      <c r="I224" s="157"/>
      <c r="J224" s="156"/>
      <c r="M224" s="154"/>
    </row>
    <row r="225" spans="1:13" s="158" customFormat="1" ht="11.25" customHeight="1">
      <c r="A225" s="154"/>
      <c r="D225" s="154"/>
      <c r="G225" s="154"/>
      <c r="I225" s="157"/>
      <c r="J225" s="156"/>
      <c r="M225" s="154"/>
    </row>
    <row r="226" spans="1:13" s="158" customFormat="1" ht="11.25" customHeight="1">
      <c r="A226" s="154"/>
      <c r="D226" s="154"/>
      <c r="G226" s="154"/>
      <c r="I226" s="157"/>
      <c r="J226" s="156"/>
      <c r="M226" s="154"/>
    </row>
    <row r="227" spans="1:13" s="158" customFormat="1" ht="11.25" customHeight="1">
      <c r="A227" s="154"/>
      <c r="D227" s="154"/>
      <c r="G227" s="154"/>
      <c r="I227" s="157"/>
      <c r="J227" s="156"/>
      <c r="M227" s="154"/>
    </row>
    <row r="228" spans="1:13" s="158" customFormat="1" ht="11.25" customHeight="1">
      <c r="A228" s="154"/>
      <c r="D228" s="154"/>
      <c r="G228" s="154"/>
      <c r="I228" s="157"/>
      <c r="J228" s="156"/>
      <c r="M228" s="154"/>
    </row>
    <row r="229" spans="1:13" s="158" customFormat="1" ht="11.25" customHeight="1">
      <c r="A229" s="154"/>
      <c r="D229" s="154"/>
      <c r="G229" s="154"/>
      <c r="I229" s="157"/>
      <c r="J229" s="156"/>
      <c r="M229" s="154"/>
    </row>
    <row r="230" spans="1:13" s="158" customFormat="1" ht="11.25" customHeight="1">
      <c r="A230" s="154"/>
      <c r="D230" s="154"/>
      <c r="G230" s="154"/>
      <c r="I230" s="157"/>
      <c r="J230" s="156"/>
      <c r="M230" s="154"/>
    </row>
    <row r="231" spans="1:13" s="158" customFormat="1" ht="11.25" customHeight="1">
      <c r="A231" s="154"/>
      <c r="D231" s="154"/>
      <c r="G231" s="154"/>
      <c r="I231" s="157"/>
      <c r="J231" s="156"/>
      <c r="M231" s="154"/>
    </row>
    <row r="232" spans="1:13" s="158" customFormat="1" ht="11.25" customHeight="1">
      <c r="A232" s="154"/>
      <c r="D232" s="154"/>
      <c r="G232" s="154"/>
      <c r="I232" s="157"/>
      <c r="J232" s="156"/>
      <c r="M232" s="154"/>
    </row>
    <row r="233" spans="1:13" s="158" customFormat="1" ht="11.25" customHeight="1">
      <c r="A233" s="154"/>
      <c r="D233" s="154"/>
      <c r="G233" s="154"/>
      <c r="I233" s="157"/>
      <c r="J233" s="156"/>
      <c r="M233" s="154"/>
    </row>
    <row r="234" spans="1:13" s="158" customFormat="1" ht="11.25" customHeight="1">
      <c r="A234" s="154"/>
      <c r="D234" s="154"/>
      <c r="G234" s="154"/>
      <c r="I234" s="157"/>
      <c r="J234" s="156"/>
      <c r="M234" s="154"/>
    </row>
    <row r="235" spans="1:13" s="158" customFormat="1" ht="11.25" customHeight="1">
      <c r="A235" s="154"/>
      <c r="D235" s="154"/>
      <c r="G235" s="154"/>
      <c r="I235" s="157"/>
      <c r="J235" s="156"/>
      <c r="M235" s="154"/>
    </row>
    <row r="236" spans="1:13" s="158" customFormat="1" ht="11.25" customHeight="1">
      <c r="A236" s="154"/>
      <c r="D236" s="154"/>
      <c r="G236" s="154"/>
      <c r="I236" s="157"/>
      <c r="J236" s="156"/>
      <c r="M236" s="154"/>
    </row>
    <row r="237" spans="1:13" s="158" customFormat="1" ht="11.25" customHeight="1">
      <c r="A237" s="154"/>
      <c r="D237" s="154"/>
      <c r="G237" s="154"/>
      <c r="I237" s="157"/>
      <c r="J237" s="156"/>
      <c r="M237" s="154"/>
    </row>
    <row r="238" spans="1:13" s="158" customFormat="1" ht="11.25" customHeight="1">
      <c r="A238" s="154"/>
      <c r="D238" s="154"/>
      <c r="G238" s="154"/>
      <c r="I238" s="157"/>
      <c r="J238" s="156"/>
      <c r="M238" s="154"/>
    </row>
    <row r="239" spans="1:13" s="158" customFormat="1" ht="11.25" customHeight="1">
      <c r="A239" s="154"/>
      <c r="D239" s="154"/>
      <c r="G239" s="154"/>
      <c r="I239" s="157"/>
      <c r="J239" s="156"/>
      <c r="M239" s="154"/>
    </row>
    <row r="240" spans="1:13" s="158" customFormat="1" ht="11.25" customHeight="1">
      <c r="A240" s="154"/>
      <c r="D240" s="154"/>
      <c r="G240" s="154"/>
      <c r="I240" s="157"/>
      <c r="J240" s="156"/>
      <c r="M240" s="154"/>
    </row>
    <row r="241" spans="1:13" s="158" customFormat="1" ht="11.25" customHeight="1">
      <c r="A241" s="154"/>
      <c r="D241" s="154"/>
      <c r="G241" s="154"/>
      <c r="I241" s="157"/>
      <c r="J241" s="156"/>
      <c r="M241" s="154"/>
    </row>
    <row r="242" spans="1:13" s="158" customFormat="1" ht="11.25" customHeight="1">
      <c r="A242" s="154"/>
      <c r="D242" s="154"/>
      <c r="G242" s="154"/>
      <c r="I242" s="157"/>
      <c r="J242" s="156"/>
      <c r="M242" s="154"/>
    </row>
    <row r="243" spans="1:13" s="158" customFormat="1" ht="11.25" customHeight="1">
      <c r="A243" s="154"/>
      <c r="D243" s="154"/>
      <c r="G243" s="154"/>
      <c r="I243" s="157"/>
      <c r="J243" s="156"/>
      <c r="M243" s="154"/>
    </row>
    <row r="244" spans="1:13" s="158" customFormat="1" ht="11.25" customHeight="1">
      <c r="A244" s="154"/>
      <c r="D244" s="154"/>
      <c r="G244" s="154"/>
      <c r="I244" s="157"/>
      <c r="J244" s="156"/>
      <c r="M244" s="154"/>
    </row>
    <row r="245" spans="1:13" s="158" customFormat="1" ht="11.25" customHeight="1">
      <c r="A245" s="154"/>
      <c r="D245" s="154"/>
      <c r="G245" s="154"/>
      <c r="I245" s="157"/>
      <c r="J245" s="156"/>
      <c r="M245" s="154"/>
    </row>
    <row r="246" spans="1:13" s="158" customFormat="1" ht="11.25" customHeight="1">
      <c r="A246" s="154"/>
      <c r="D246" s="154"/>
      <c r="G246" s="154"/>
      <c r="I246" s="157"/>
      <c r="J246" s="156"/>
      <c r="M246" s="154"/>
    </row>
    <row r="247" spans="1:13" s="158" customFormat="1" ht="11.25" customHeight="1">
      <c r="A247" s="154"/>
      <c r="D247" s="154"/>
      <c r="G247" s="154"/>
      <c r="I247" s="157"/>
      <c r="J247" s="156"/>
      <c r="M247" s="154"/>
    </row>
    <row r="248" spans="1:13" s="158" customFormat="1" ht="11.25" customHeight="1">
      <c r="A248" s="154"/>
      <c r="D248" s="154"/>
      <c r="G248" s="154"/>
      <c r="I248" s="157"/>
      <c r="J248" s="156"/>
      <c r="M248" s="154"/>
    </row>
    <row r="249" spans="1:13" s="158" customFormat="1" ht="11.25" customHeight="1">
      <c r="A249" s="154"/>
      <c r="D249" s="154"/>
      <c r="G249" s="154"/>
      <c r="I249" s="157"/>
      <c r="J249" s="156"/>
      <c r="M249" s="154"/>
    </row>
    <row r="250" spans="1:13" s="158" customFormat="1" ht="11.25" customHeight="1">
      <c r="A250" s="154"/>
      <c r="D250" s="154"/>
      <c r="G250" s="154"/>
      <c r="I250" s="157"/>
      <c r="J250" s="156"/>
      <c r="M250" s="154"/>
    </row>
    <row r="251" spans="1:13" s="158" customFormat="1" ht="11.25" customHeight="1">
      <c r="A251" s="154"/>
      <c r="D251" s="154"/>
      <c r="G251" s="154"/>
      <c r="I251" s="157"/>
      <c r="J251" s="156"/>
      <c r="M251" s="154"/>
    </row>
    <row r="252" spans="1:13" s="158" customFormat="1" ht="11.25" customHeight="1">
      <c r="A252" s="154"/>
      <c r="D252" s="154"/>
      <c r="G252" s="154"/>
      <c r="I252" s="157"/>
      <c r="J252" s="156"/>
      <c r="M252" s="154"/>
    </row>
    <row r="253" spans="1:13" s="158" customFormat="1" ht="11.25" customHeight="1">
      <c r="A253" s="154"/>
      <c r="D253" s="154"/>
      <c r="G253" s="154"/>
      <c r="I253" s="157"/>
      <c r="J253" s="156"/>
      <c r="M253" s="154"/>
    </row>
    <row r="254" spans="1:13" s="158" customFormat="1" ht="11.25" customHeight="1">
      <c r="A254" s="154"/>
      <c r="D254" s="154"/>
      <c r="G254" s="154"/>
      <c r="I254" s="157"/>
      <c r="J254" s="156"/>
      <c r="M254" s="154"/>
    </row>
    <row r="255" spans="1:13" s="158" customFormat="1" ht="11.25" customHeight="1">
      <c r="A255" s="154"/>
      <c r="D255" s="154"/>
      <c r="G255" s="154"/>
      <c r="I255" s="157"/>
      <c r="J255" s="156"/>
      <c r="M255" s="154"/>
    </row>
    <row r="256" spans="1:13" s="158" customFormat="1" ht="11.25" customHeight="1">
      <c r="A256" s="154"/>
      <c r="D256" s="154"/>
      <c r="G256" s="154"/>
      <c r="I256" s="157"/>
      <c r="J256" s="156"/>
      <c r="M256" s="154"/>
    </row>
    <row r="257" spans="1:13" s="158" customFormat="1" ht="11.25" customHeight="1">
      <c r="A257" s="154"/>
      <c r="D257" s="154"/>
      <c r="G257" s="154"/>
      <c r="I257" s="157"/>
      <c r="J257" s="156"/>
      <c r="M257" s="154"/>
    </row>
    <row r="258" spans="1:13" s="158" customFormat="1" ht="11.25" customHeight="1">
      <c r="A258" s="154"/>
      <c r="D258" s="154"/>
      <c r="G258" s="154"/>
      <c r="I258" s="157"/>
      <c r="J258" s="156"/>
      <c r="M258" s="154"/>
    </row>
    <row r="259" spans="1:13" s="158" customFormat="1" ht="11.25" customHeight="1">
      <c r="A259" s="154"/>
      <c r="D259" s="154"/>
      <c r="G259" s="154"/>
      <c r="I259" s="157"/>
      <c r="J259" s="156"/>
      <c r="M259" s="154"/>
    </row>
    <row r="260" spans="1:13" s="158" customFormat="1" ht="11.25" customHeight="1">
      <c r="A260" s="154"/>
      <c r="D260" s="154"/>
      <c r="G260" s="154"/>
      <c r="I260" s="157"/>
      <c r="J260" s="156"/>
      <c r="M260" s="154"/>
    </row>
    <row r="261" spans="1:13" s="158" customFormat="1" ht="11.25" customHeight="1">
      <c r="A261" s="154"/>
      <c r="D261" s="154"/>
      <c r="G261" s="154"/>
      <c r="I261" s="157"/>
      <c r="J261" s="156"/>
      <c r="M261" s="154"/>
    </row>
    <row r="262" spans="1:13" s="158" customFormat="1" ht="11.25" customHeight="1">
      <c r="A262" s="154"/>
      <c r="D262" s="154"/>
      <c r="G262" s="154"/>
      <c r="I262" s="157"/>
      <c r="J262" s="156"/>
      <c r="M262" s="154"/>
    </row>
    <row r="263" spans="1:13" s="158" customFormat="1" ht="11.25" customHeight="1">
      <c r="A263" s="154"/>
      <c r="D263" s="154"/>
      <c r="G263" s="154"/>
      <c r="I263" s="157"/>
      <c r="J263" s="156"/>
      <c r="M263" s="154"/>
    </row>
    <row r="264" spans="1:13" s="158" customFormat="1" ht="11.25" customHeight="1">
      <c r="A264" s="154"/>
      <c r="D264" s="154"/>
      <c r="G264" s="154"/>
      <c r="I264" s="157"/>
      <c r="J264" s="156"/>
      <c r="M264" s="154"/>
    </row>
    <row r="265" spans="1:13" s="158" customFormat="1" ht="11.25" customHeight="1">
      <c r="A265" s="154"/>
      <c r="D265" s="154"/>
      <c r="G265" s="154"/>
      <c r="I265" s="157"/>
      <c r="J265" s="156"/>
      <c r="M265" s="154"/>
    </row>
    <row r="266" spans="1:13" s="158" customFormat="1" ht="11.25" customHeight="1">
      <c r="A266" s="154"/>
      <c r="D266" s="154"/>
      <c r="G266" s="154"/>
      <c r="I266" s="157"/>
      <c r="J266" s="156"/>
      <c r="M266" s="154"/>
    </row>
    <row r="267" spans="1:13" s="158" customFormat="1" ht="11.25" customHeight="1">
      <c r="A267" s="154"/>
      <c r="D267" s="154"/>
      <c r="G267" s="154"/>
      <c r="I267" s="157"/>
      <c r="J267" s="156"/>
      <c r="M267" s="154"/>
    </row>
    <row r="268" spans="1:13" s="158" customFormat="1" ht="11.25" customHeight="1">
      <c r="A268" s="154"/>
      <c r="D268" s="154"/>
      <c r="G268" s="154"/>
      <c r="I268" s="157"/>
      <c r="J268" s="156"/>
      <c r="M268" s="154"/>
    </row>
    <row r="269" spans="1:13" s="158" customFormat="1" ht="11.25" customHeight="1">
      <c r="A269" s="154"/>
      <c r="D269" s="154"/>
      <c r="G269" s="154"/>
      <c r="I269" s="157"/>
      <c r="J269" s="156"/>
      <c r="M269" s="154"/>
    </row>
    <row r="270" spans="1:13" s="158" customFormat="1" ht="11.25" customHeight="1">
      <c r="A270" s="154"/>
      <c r="D270" s="154"/>
      <c r="G270" s="154"/>
      <c r="I270" s="157"/>
      <c r="J270" s="156"/>
      <c r="M270" s="154"/>
    </row>
    <row r="271" spans="1:13" s="158" customFormat="1" ht="11.25" customHeight="1">
      <c r="A271" s="154"/>
      <c r="D271" s="154"/>
      <c r="G271" s="154"/>
      <c r="I271" s="157"/>
      <c r="J271" s="156"/>
      <c r="M271" s="154"/>
    </row>
    <row r="272" spans="1:13" s="158" customFormat="1" ht="11.25" customHeight="1">
      <c r="A272" s="154"/>
      <c r="D272" s="154"/>
      <c r="G272" s="154"/>
      <c r="I272" s="157"/>
      <c r="J272" s="156"/>
      <c r="M272" s="154"/>
    </row>
    <row r="273" spans="1:21" s="158" customFormat="1" ht="11.25" customHeight="1">
      <c r="A273" s="154"/>
      <c r="D273" s="154"/>
      <c r="G273" s="154"/>
      <c r="I273" s="157"/>
      <c r="J273" s="156"/>
      <c r="M273" s="154"/>
    </row>
    <row r="274" spans="1:21" s="158" customFormat="1" ht="11.25" customHeight="1">
      <c r="A274" s="154"/>
      <c r="D274" s="154"/>
      <c r="G274" s="154"/>
      <c r="I274" s="157"/>
      <c r="J274" s="156"/>
      <c r="M274" s="154"/>
    </row>
    <row r="275" spans="1:21" s="158" customFormat="1" ht="11.25" customHeight="1">
      <c r="A275" s="154"/>
      <c r="D275" s="154"/>
      <c r="G275" s="154"/>
      <c r="I275" s="157"/>
      <c r="J275" s="156"/>
      <c r="M275" s="154"/>
    </row>
    <row r="276" spans="1:21" s="158" customFormat="1" ht="11.25" customHeight="1">
      <c r="A276" s="154"/>
      <c r="D276" s="154"/>
      <c r="G276" s="154"/>
      <c r="I276" s="157"/>
      <c r="J276" s="156"/>
      <c r="M276" s="154"/>
    </row>
    <row r="277" spans="1:21" s="158" customFormat="1" ht="11.25" customHeight="1">
      <c r="A277" s="154"/>
      <c r="D277" s="154"/>
      <c r="G277" s="154"/>
      <c r="I277" s="157"/>
      <c r="J277" s="156"/>
      <c r="M277" s="154"/>
    </row>
    <row r="278" spans="1:21" s="158" customFormat="1" ht="11.25" customHeight="1">
      <c r="A278" s="154"/>
      <c r="D278" s="154"/>
      <c r="G278" s="154"/>
      <c r="I278" s="157"/>
      <c r="J278" s="156"/>
      <c r="M278" s="154"/>
    </row>
    <row r="279" spans="1:21" s="158" customFormat="1" ht="11.25" customHeight="1">
      <c r="A279" s="154"/>
      <c r="D279" s="154"/>
      <c r="G279" s="154"/>
      <c r="I279" s="157"/>
      <c r="J279" s="156"/>
      <c r="M279" s="154"/>
    </row>
    <row r="280" spans="1:21" s="158" customFormat="1" ht="11.25" customHeight="1">
      <c r="A280" s="154"/>
      <c r="D280" s="154"/>
      <c r="G280" s="154"/>
      <c r="I280" s="157"/>
      <c r="J280" s="156"/>
      <c r="M280" s="154"/>
    </row>
    <row r="281" spans="1:21" s="158" customFormat="1" ht="11.25" customHeight="1">
      <c r="A281" s="154"/>
      <c r="D281" s="154"/>
      <c r="G281" s="154"/>
      <c r="I281" s="157"/>
      <c r="J281" s="156"/>
      <c r="M281" s="154"/>
    </row>
    <row r="282" spans="1:21" s="158" customFormat="1" ht="11.25" customHeight="1">
      <c r="A282" s="154"/>
      <c r="D282" s="154"/>
      <c r="G282" s="154"/>
      <c r="I282" s="157"/>
      <c r="J282" s="156"/>
      <c r="M282" s="154"/>
    </row>
    <row r="283" spans="1:21" s="158" customFormat="1" ht="11.25" customHeight="1">
      <c r="A283" s="154"/>
      <c r="D283" s="154"/>
      <c r="G283" s="154"/>
      <c r="I283" s="157"/>
      <c r="J283" s="156"/>
      <c r="M283" s="154"/>
    </row>
    <row r="284" spans="1:21" s="158" customFormat="1" ht="11.25" customHeight="1">
      <c r="A284" s="154"/>
      <c r="D284" s="154"/>
      <c r="G284" s="154"/>
      <c r="I284" s="157"/>
      <c r="J284" s="156"/>
      <c r="M284" s="154"/>
    </row>
    <row r="285" spans="1:21" ht="11.25" customHeight="1">
      <c r="A285" s="154"/>
      <c r="B285" s="158"/>
      <c r="C285" s="158"/>
      <c r="D285" s="154"/>
      <c r="E285" s="158"/>
      <c r="F285" s="158"/>
      <c r="G285" s="154"/>
      <c r="H285" s="158"/>
      <c r="I285" s="157"/>
      <c r="J285" s="156"/>
      <c r="K285" s="158"/>
      <c r="L285" s="158"/>
      <c r="M285" s="154"/>
      <c r="N285" s="158"/>
      <c r="O285" s="158"/>
      <c r="P285" s="158"/>
      <c r="Q285" s="158"/>
      <c r="R285" s="158"/>
      <c r="S285" s="158"/>
      <c r="T285" s="158"/>
      <c r="U285" s="158"/>
    </row>
    <row r="286" spans="1:21" ht="11.25" customHeight="1">
      <c r="A286" s="154"/>
      <c r="B286" s="158"/>
      <c r="C286" s="158"/>
      <c r="D286" s="154"/>
      <c r="E286" s="158"/>
      <c r="F286" s="158"/>
      <c r="G286" s="154"/>
      <c r="H286" s="158"/>
      <c r="I286" s="157"/>
      <c r="J286" s="156"/>
      <c r="K286" s="158"/>
      <c r="L286" s="158"/>
      <c r="M286" s="154"/>
      <c r="N286" s="158"/>
      <c r="O286" s="158"/>
      <c r="P286" s="158"/>
      <c r="Q286" s="158"/>
      <c r="R286" s="158"/>
      <c r="S286" s="158"/>
      <c r="T286" s="158"/>
      <c r="U286" s="158"/>
    </row>
    <row r="287" spans="1:21" ht="11.25" customHeight="1">
      <c r="A287" s="154"/>
      <c r="B287" s="158"/>
      <c r="C287" s="158"/>
      <c r="D287" s="154"/>
      <c r="E287" s="158"/>
      <c r="F287" s="158"/>
      <c r="G287" s="154"/>
      <c r="H287" s="158"/>
      <c r="I287" s="157"/>
      <c r="J287" s="156"/>
      <c r="K287" s="158"/>
      <c r="L287" s="158"/>
      <c r="M287" s="154"/>
      <c r="N287" s="158"/>
      <c r="O287" s="158"/>
      <c r="P287" s="158"/>
      <c r="Q287" s="158"/>
      <c r="R287" s="158"/>
      <c r="S287" s="158"/>
      <c r="T287" s="158"/>
      <c r="U287" s="158"/>
    </row>
    <row r="288" spans="1:21" ht="11.25" customHeight="1">
      <c r="A288" s="154"/>
      <c r="B288" s="158"/>
      <c r="C288" s="158"/>
      <c r="D288" s="154"/>
      <c r="E288" s="158"/>
      <c r="F288" s="158"/>
      <c r="G288" s="154"/>
      <c r="H288" s="158"/>
      <c r="I288" s="157"/>
      <c r="J288" s="156"/>
      <c r="K288" s="158"/>
      <c r="L288" s="158"/>
      <c r="M288" s="154"/>
      <c r="N288" s="158"/>
      <c r="O288" s="158"/>
      <c r="P288" s="158"/>
      <c r="Q288" s="158"/>
      <c r="R288" s="158"/>
      <c r="S288" s="158"/>
      <c r="T288" s="158"/>
      <c r="U288" s="158"/>
    </row>
    <row r="289" spans="1:21" ht="11.25" customHeight="1">
      <c r="P289" s="158"/>
      <c r="Q289" s="158"/>
      <c r="R289" s="158"/>
      <c r="S289" s="158"/>
      <c r="T289" s="158"/>
      <c r="U289" s="158"/>
    </row>
    <row r="290" spans="1:21" ht="11.25" customHeight="1">
      <c r="P290" s="158"/>
      <c r="Q290" s="158"/>
      <c r="R290" s="158"/>
      <c r="S290" s="158"/>
      <c r="T290" s="158"/>
      <c r="U290" s="158"/>
    </row>
    <row r="291" spans="1:21" ht="11.25" customHeight="1">
      <c r="P291" s="158"/>
      <c r="Q291" s="158"/>
      <c r="R291" s="158"/>
      <c r="S291" s="158"/>
      <c r="T291" s="158"/>
      <c r="U291" s="158"/>
    </row>
    <row r="292" spans="1:21" ht="11.25" customHeight="1">
      <c r="P292" s="158"/>
      <c r="Q292" s="158"/>
      <c r="R292" s="158"/>
      <c r="S292" s="158"/>
      <c r="T292" s="158"/>
      <c r="U292" s="158"/>
    </row>
    <row r="293" spans="1:21" ht="11.25" customHeight="1">
      <c r="P293" s="158"/>
      <c r="Q293" s="158"/>
      <c r="R293" s="158"/>
      <c r="S293" s="158"/>
      <c r="T293" s="158"/>
      <c r="U293" s="158"/>
    </row>
    <row r="294" spans="1:21" ht="11.25" customHeight="1">
      <c r="P294" s="158"/>
      <c r="Q294" s="158"/>
      <c r="R294" s="158"/>
      <c r="S294" s="158"/>
      <c r="T294" s="158"/>
      <c r="U294" s="158"/>
    </row>
    <row r="295" spans="1:21" ht="11.25" customHeight="1">
      <c r="A295" s="136"/>
      <c r="D295" s="136"/>
      <c r="G295" s="136"/>
      <c r="I295" s="136"/>
      <c r="J295" s="136"/>
      <c r="M295" s="136"/>
      <c r="P295" s="158"/>
      <c r="Q295" s="158"/>
      <c r="R295" s="158"/>
      <c r="S295" s="158"/>
      <c r="T295" s="158"/>
      <c r="U295" s="158"/>
    </row>
    <row r="296" spans="1:21" ht="11.25" customHeight="1">
      <c r="A296" s="136"/>
      <c r="D296" s="136"/>
      <c r="G296" s="136"/>
      <c r="I296" s="136"/>
      <c r="J296" s="136"/>
      <c r="M296" s="136"/>
      <c r="P296" s="158"/>
      <c r="Q296" s="158"/>
      <c r="R296" s="158"/>
      <c r="S296" s="158"/>
      <c r="T296" s="158"/>
      <c r="U296" s="158"/>
    </row>
    <row r="297" spans="1:21" ht="11.25" customHeight="1">
      <c r="A297" s="136"/>
      <c r="D297" s="136"/>
      <c r="G297" s="136"/>
      <c r="I297" s="136"/>
      <c r="J297" s="136"/>
      <c r="M297" s="136"/>
      <c r="P297" s="158"/>
      <c r="Q297" s="158"/>
      <c r="R297" s="158"/>
      <c r="S297" s="158"/>
      <c r="T297" s="158"/>
      <c r="U297" s="158"/>
    </row>
    <row r="298" spans="1:21" ht="11.25" customHeight="1">
      <c r="A298" s="136"/>
      <c r="D298" s="136"/>
      <c r="G298" s="136"/>
      <c r="I298" s="136"/>
      <c r="J298" s="136"/>
      <c r="M298" s="136"/>
      <c r="P298" s="158"/>
      <c r="Q298" s="158"/>
      <c r="R298" s="158"/>
      <c r="S298" s="158"/>
      <c r="T298" s="158"/>
      <c r="U298" s="158"/>
    </row>
    <row r="299" spans="1:21" ht="11.25" customHeight="1">
      <c r="A299" s="136"/>
      <c r="D299" s="136"/>
      <c r="G299" s="136"/>
      <c r="I299" s="136"/>
      <c r="J299" s="136"/>
      <c r="M299" s="136"/>
      <c r="P299" s="158"/>
      <c r="Q299" s="158"/>
      <c r="R299" s="158"/>
      <c r="S299" s="158"/>
      <c r="T299" s="158"/>
      <c r="U299" s="158"/>
    </row>
    <row r="300" spans="1:21" ht="11.25" customHeight="1">
      <c r="A300" s="136"/>
      <c r="D300" s="136"/>
      <c r="G300" s="136"/>
      <c r="I300" s="136"/>
      <c r="J300" s="136"/>
      <c r="M300" s="136"/>
      <c r="P300" s="158"/>
      <c r="Q300" s="158"/>
      <c r="R300" s="158"/>
      <c r="S300" s="158"/>
      <c r="T300" s="158"/>
      <c r="U300" s="158"/>
    </row>
    <row r="301" spans="1:21" ht="11.25" customHeight="1">
      <c r="A301" s="136"/>
      <c r="D301" s="136"/>
      <c r="G301" s="136"/>
      <c r="I301" s="136"/>
      <c r="J301" s="136"/>
      <c r="M301" s="136"/>
      <c r="P301" s="158"/>
      <c r="Q301" s="158"/>
      <c r="R301" s="158"/>
      <c r="S301" s="158"/>
      <c r="T301" s="158"/>
      <c r="U301" s="158"/>
    </row>
    <row r="302" spans="1:21" ht="11.25" customHeight="1">
      <c r="A302" s="136"/>
      <c r="D302" s="136"/>
      <c r="G302" s="136"/>
      <c r="I302" s="136"/>
      <c r="J302" s="136"/>
      <c r="M302" s="136"/>
      <c r="P302" s="158"/>
      <c r="Q302" s="158"/>
      <c r="R302" s="158"/>
      <c r="S302" s="158"/>
      <c r="T302" s="158"/>
      <c r="U302" s="158"/>
    </row>
    <row r="303" spans="1:21" ht="11.25" customHeight="1">
      <c r="A303" s="136"/>
      <c r="D303" s="136"/>
      <c r="G303" s="136"/>
      <c r="I303" s="136"/>
      <c r="J303" s="136"/>
      <c r="M303" s="136"/>
      <c r="P303" s="158"/>
      <c r="Q303" s="158"/>
      <c r="R303" s="158"/>
      <c r="S303" s="158"/>
      <c r="T303" s="158"/>
      <c r="U303" s="158"/>
    </row>
    <row r="304" spans="1:21" ht="11.25" customHeight="1">
      <c r="A304" s="136"/>
      <c r="D304" s="136"/>
      <c r="G304" s="136"/>
      <c r="I304" s="136"/>
      <c r="J304" s="136"/>
      <c r="M304" s="136"/>
      <c r="P304" s="158"/>
      <c r="Q304" s="158"/>
      <c r="R304" s="158"/>
      <c r="S304" s="158"/>
      <c r="T304" s="158"/>
      <c r="U304" s="158"/>
    </row>
    <row r="305" spans="1:21" ht="11.25" customHeight="1">
      <c r="A305" s="136"/>
      <c r="D305" s="136"/>
      <c r="G305" s="136"/>
      <c r="I305" s="136"/>
      <c r="J305" s="136"/>
      <c r="M305" s="136"/>
      <c r="P305" s="158"/>
      <c r="Q305" s="158"/>
      <c r="R305" s="158"/>
      <c r="S305" s="158"/>
      <c r="T305" s="158"/>
      <c r="U305" s="158"/>
    </row>
  </sheetData>
  <mergeCells count="123">
    <mergeCell ref="H56:I56"/>
    <mergeCell ref="K56:L56"/>
    <mergeCell ref="N56:O56"/>
    <mergeCell ref="C57:E57"/>
    <mergeCell ref="B51:C51"/>
    <mergeCell ref="E51:F51"/>
    <mergeCell ref="B53:C53"/>
    <mergeCell ref="E53:F53"/>
    <mergeCell ref="G53:H54"/>
    <mergeCell ref="B54:C54"/>
    <mergeCell ref="E54:F54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</mergeCells>
  <pageMargins left="0.23622047244094491" right="0.23622047244094491" top="0.11811023622047245" bottom="0.11811023622047245" header="0" footer="0"/>
  <pageSetup paperSize="9" scale="6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8"/>
  <sheetViews>
    <sheetView view="pageBreakPreview" zoomScaleNormal="70" zoomScaleSheetLayoutView="100" workbookViewId="0">
      <selection sqref="A1:L1"/>
    </sheetView>
  </sheetViews>
  <sheetFormatPr defaultRowHeight="12.75"/>
  <cols>
    <col min="1" max="1" width="6.42578125" style="7" customWidth="1"/>
    <col min="2" max="2" width="2.7109375" style="7" customWidth="1"/>
    <col min="3" max="3" width="24.7109375" style="7" customWidth="1"/>
    <col min="4" max="4" width="2.7109375" style="7" customWidth="1"/>
    <col min="5" max="5" width="24.7109375" style="7" customWidth="1"/>
    <col min="6" max="6" width="2.7109375" style="48" customWidth="1"/>
    <col min="7" max="7" width="24.7109375" style="7" customWidth="1"/>
    <col min="8" max="8" width="2.7109375" style="48" customWidth="1"/>
    <col min="9" max="9" width="24.7109375" style="7" customWidth="1"/>
    <col min="10" max="10" width="2.7109375" style="48" customWidth="1"/>
    <col min="11" max="11" width="24.7109375" style="9" customWidth="1"/>
    <col min="12" max="12" width="2.7109375" style="48" customWidth="1"/>
    <col min="13" max="16384" width="9.140625" style="7"/>
  </cols>
  <sheetData>
    <row r="1" spans="1:12" ht="15" customHeight="1">
      <c r="A1" s="218" t="s">
        <v>23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1:12" ht="15" customHeight="1">
      <c r="A2" s="218" t="s">
        <v>41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2" ht="15" customHeight="1">
      <c r="A3" s="218" t="s">
        <v>42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2" s="32" customFormat="1" ht="15" customHeight="1">
      <c r="A4" s="233" t="str">
        <f>[4]XD!B1</f>
        <v>XIII открытый городской турнир по бадминтону "Кубок КемГУ"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1:12" s="32" customFormat="1" ht="15" customHeight="1">
      <c r="A5" s="234" t="s">
        <v>20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</row>
    <row r="6" spans="1:12" ht="15" customHeight="1">
      <c r="A6" s="235" t="s">
        <v>43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</row>
    <row r="7" spans="1:12" ht="15" customHeight="1">
      <c r="E7" s="193"/>
      <c r="F7" s="193"/>
      <c r="G7" s="193"/>
      <c r="H7" s="187"/>
      <c r="I7" s="187"/>
      <c r="J7" s="12"/>
    </row>
    <row r="8" spans="1:12" s="32" customFormat="1" ht="15" customHeight="1">
      <c r="A8" s="49" t="s">
        <v>19</v>
      </c>
      <c r="B8" s="186" t="s">
        <v>44</v>
      </c>
      <c r="C8" s="186"/>
      <c r="D8" s="121"/>
      <c r="E8" s="49" t="s">
        <v>18</v>
      </c>
      <c r="F8" s="214" t="str">
        <f>[4]XD!B3</f>
        <v>17-19.01.2020</v>
      </c>
      <c r="G8" s="215"/>
      <c r="H8" s="51"/>
      <c r="I8" s="52" t="s">
        <v>17</v>
      </c>
      <c r="J8" s="215" t="str">
        <f>[4]XD!B5</f>
        <v>XD</v>
      </c>
      <c r="K8" s="215"/>
      <c r="L8" s="215"/>
    </row>
    <row r="9" spans="1:12" ht="15" customHeight="1">
      <c r="A9" s="218"/>
      <c r="B9" s="218"/>
      <c r="C9" s="218"/>
      <c r="D9" s="218"/>
      <c r="E9" s="218"/>
      <c r="F9" s="218"/>
      <c r="G9" s="218"/>
      <c r="H9" s="218"/>
      <c r="I9" s="218"/>
      <c r="J9" s="218"/>
      <c r="K9" s="218"/>
    </row>
    <row r="10" spans="1:12" ht="15" customHeight="1">
      <c r="A10" s="228" t="s">
        <v>45</v>
      </c>
      <c r="B10" s="230" t="s">
        <v>46</v>
      </c>
      <c r="C10" s="228" t="s">
        <v>47</v>
      </c>
      <c r="D10" s="232" t="s">
        <v>48</v>
      </c>
      <c r="E10" s="232"/>
      <c r="F10" s="223" t="s">
        <v>49</v>
      </c>
      <c r="G10" s="223"/>
      <c r="H10" s="223" t="s">
        <v>50</v>
      </c>
      <c r="I10" s="223"/>
      <c r="J10" s="223" t="s">
        <v>51</v>
      </c>
      <c r="K10" s="223"/>
      <c r="L10" s="223"/>
    </row>
    <row r="11" spans="1:12" ht="15" customHeight="1">
      <c r="A11" s="229"/>
      <c r="B11" s="231"/>
      <c r="C11" s="229"/>
      <c r="D11" s="225" t="s">
        <v>52</v>
      </c>
      <c r="E11" s="225"/>
      <c r="F11" s="224" t="s">
        <v>52</v>
      </c>
      <c r="G11" s="224"/>
      <c r="H11" s="224" t="s">
        <v>52</v>
      </c>
      <c r="I11" s="224"/>
      <c r="J11" s="224"/>
      <c r="K11" s="224"/>
      <c r="L11" s="224"/>
    </row>
    <row r="12" spans="1:12" ht="18" customHeight="1">
      <c r="A12" s="53">
        <v>1</v>
      </c>
      <c r="B12" s="54">
        <v>1</v>
      </c>
      <c r="C12" s="289" t="str">
        <f>IF(VLOOKUP(A12,[4]XD!$C$5:$D$36,2,FALSE)=0,"X",VLOOKUP(A12,[4]XD!$C$5:$D$36,2,FALSE))</f>
        <v>Паневина М. - Понамарев Д.</v>
      </c>
      <c r="D12" s="130">
        <v>1</v>
      </c>
      <c r="E12" s="290" t="str">
        <f>C12</f>
        <v>Паневина М. - Понамарев Д.</v>
      </c>
      <c r="F12" s="56"/>
      <c r="G12" s="131"/>
      <c r="H12" s="57"/>
      <c r="I12" s="58"/>
      <c r="J12" s="57"/>
      <c r="K12" s="58"/>
    </row>
    <row r="13" spans="1:12" ht="18" customHeight="1">
      <c r="A13" s="59">
        <v>32</v>
      </c>
      <c r="B13" s="60">
        <v>2</v>
      </c>
      <c r="C13" s="291" t="str">
        <f>IF(VLOOKUP(A13,[4]XD!$C$5:$D$36,2,FALSE)=0,"X",VLOOKUP(A13,[4]XD!$C$5:$D$36,2,FALSE))</f>
        <v>X</v>
      </c>
      <c r="D13" s="61"/>
      <c r="E13" s="62"/>
      <c r="F13" s="292">
        <v>25</v>
      </c>
      <c r="G13" s="290" t="str">
        <f>E12</f>
        <v>Паневина М. - Понамарев Д.</v>
      </c>
      <c r="H13" s="63"/>
      <c r="I13" s="132"/>
      <c r="J13" s="64"/>
      <c r="K13" s="65"/>
    </row>
    <row r="14" spans="1:12" ht="18" customHeight="1">
      <c r="A14" s="59">
        <v>17</v>
      </c>
      <c r="B14" s="54">
        <v>3</v>
      </c>
      <c r="C14" s="293" t="str">
        <f>IF(VLOOKUP(A14,[4]XD!$C$5:$D$36,2,FALSE)=0,"X",VLOOKUP(A14,[4]XD!$C$5:$D$36,2,FALSE))</f>
        <v>Иванова С. - Модзелевский Д.</v>
      </c>
      <c r="D14" s="292">
        <v>2</v>
      </c>
      <c r="E14" s="74" t="str">
        <f>C15</f>
        <v>Гайратова Ж. - Иванов С.</v>
      </c>
      <c r="F14" s="67"/>
      <c r="G14" s="62" t="s">
        <v>28</v>
      </c>
      <c r="H14" s="68"/>
      <c r="I14" s="132"/>
      <c r="J14" s="64"/>
      <c r="K14" s="65"/>
    </row>
    <row r="15" spans="1:12" ht="18" customHeight="1">
      <c r="A15" s="59">
        <v>16</v>
      </c>
      <c r="B15" s="60">
        <v>4</v>
      </c>
      <c r="C15" s="294" t="str">
        <f>IF(VLOOKUP(A15,[4]XD!$C$5:$D$36,2,FALSE)=0,"X",VLOOKUP(A15,[4]XD!$C$5:$D$36,2,FALSE))</f>
        <v>Гайратова Ж. - Иванов С.</v>
      </c>
      <c r="D15" s="69"/>
      <c r="E15" s="62" t="s">
        <v>193</v>
      </c>
      <c r="F15" s="63"/>
      <c r="G15" s="133"/>
      <c r="H15" s="88">
        <v>41</v>
      </c>
      <c r="I15" s="290" t="str">
        <f>G13</f>
        <v>Паневина М. - Понамарев Д.</v>
      </c>
      <c r="J15" s="63"/>
      <c r="K15" s="65"/>
    </row>
    <row r="16" spans="1:12" ht="18" customHeight="1">
      <c r="A16" s="59">
        <v>9</v>
      </c>
      <c r="B16" s="54">
        <v>5</v>
      </c>
      <c r="C16" s="289" t="str">
        <f>IF(VLOOKUP(A16,[4]XD!$C$5:$D$36,2,FALSE)=0,"X",VLOOKUP(A16,[4]XD!$C$5:$D$36,2,FALSE))</f>
        <v>Добрынина К. - Добрынин Р.</v>
      </c>
      <c r="D16" s="292">
        <v>3</v>
      </c>
      <c r="E16" s="295" t="str">
        <f>C16</f>
        <v>Добрынина К. - Добрынин Р.</v>
      </c>
      <c r="F16" s="63"/>
      <c r="G16" s="71"/>
      <c r="H16" s="69"/>
      <c r="I16" s="72" t="s">
        <v>194</v>
      </c>
      <c r="J16" s="73"/>
      <c r="K16" s="65"/>
    </row>
    <row r="17" spans="1:16" ht="18" customHeight="1">
      <c r="A17" s="59">
        <v>24</v>
      </c>
      <c r="B17" s="60">
        <v>6</v>
      </c>
      <c r="C17" s="294" t="str">
        <f>IF(VLOOKUP(A17,[4]XD!$C$5:$D$36,2,FALSE)=0,"X",VLOOKUP(A17,[4]XD!$C$5:$D$36,2,FALSE))</f>
        <v>Гридина Э. - Абдуллаев И.</v>
      </c>
      <c r="D17" s="68"/>
      <c r="E17" s="62" t="s">
        <v>195</v>
      </c>
      <c r="F17" s="292">
        <v>26</v>
      </c>
      <c r="G17" s="296" t="str">
        <f>E16</f>
        <v>Добрынина К. - Добрынин Р.</v>
      </c>
      <c r="H17" s="73"/>
      <c r="I17" s="134"/>
      <c r="J17" s="73"/>
      <c r="K17" s="65"/>
    </row>
    <row r="18" spans="1:16" ht="18" customHeight="1">
      <c r="A18" s="59">
        <v>25</v>
      </c>
      <c r="B18" s="54">
        <v>7</v>
      </c>
      <c r="C18" s="293" t="str">
        <f>IF(VLOOKUP(A18,[4]XD!$C$5:$D$36,2,FALSE)=0,"X",VLOOKUP(A18,[4]XD!$C$5:$D$36,2,FALSE))</f>
        <v>Кадошникова Д. - Цигельников Д.</v>
      </c>
      <c r="D18" s="292">
        <v>4</v>
      </c>
      <c r="E18" s="296" t="str">
        <f>C19</f>
        <v>Гасперская К. - Наталушко Д.</v>
      </c>
      <c r="F18" s="67"/>
      <c r="G18" s="62" t="s">
        <v>196</v>
      </c>
      <c r="H18" s="63"/>
      <c r="I18" s="134"/>
      <c r="J18" s="73"/>
      <c r="K18" s="65"/>
    </row>
    <row r="19" spans="1:16" ht="18" customHeight="1">
      <c r="A19" s="59">
        <v>8</v>
      </c>
      <c r="B19" s="60">
        <v>8</v>
      </c>
      <c r="C19" s="289" t="str">
        <f>IF(VLOOKUP(A19,[4]XD!$C$5:$D$36,2,FALSE)=0,"X",VLOOKUP(A19,[4]XD!$C$5:$D$36,2,FALSE))</f>
        <v>Гасперская К. - Наталушко Д.</v>
      </c>
      <c r="D19" s="68"/>
      <c r="E19" s="62" t="s">
        <v>27</v>
      </c>
      <c r="F19" s="63"/>
      <c r="G19" s="71"/>
      <c r="H19" s="64"/>
      <c r="I19" s="75"/>
      <c r="J19" s="135">
        <v>59</v>
      </c>
      <c r="K19" s="290" t="str">
        <f>I15</f>
        <v>Паневина М. - Понамарев Д.</v>
      </c>
      <c r="L19" s="76"/>
    </row>
    <row r="20" spans="1:16" ht="18" customHeight="1">
      <c r="A20" s="59">
        <v>5</v>
      </c>
      <c r="B20" s="54">
        <v>9</v>
      </c>
      <c r="C20" s="294" t="str">
        <f>IF(VLOOKUP(A20,[4]XD!$C$5:$D$36,2,FALSE)=0,"X",VLOOKUP(A20,[4]XD!$C$5:$D$36,2,FALSE))</f>
        <v>Князькина Д - Гарченко А.</v>
      </c>
      <c r="D20" s="292">
        <v>5</v>
      </c>
      <c r="E20" s="47" t="str">
        <f>C20</f>
        <v>Князькина Д - Гарченко А.</v>
      </c>
      <c r="F20" s="63"/>
      <c r="G20" s="71"/>
      <c r="H20" s="64"/>
      <c r="I20" s="75"/>
      <c r="J20" s="73"/>
      <c r="K20" s="62" t="s">
        <v>197</v>
      </c>
      <c r="L20" s="77"/>
    </row>
    <row r="21" spans="1:16" ht="18" customHeight="1">
      <c r="A21" s="297">
        <v>28</v>
      </c>
      <c r="B21" s="60">
        <v>10</v>
      </c>
      <c r="C21" s="289" t="str">
        <f>IF(VLOOKUP(A21,[4]XD!$C$5:$D$36,2,FALSE)=0,"X",VLOOKUP(A21,[4]XD!$C$5:$D$36,2,FALSE))</f>
        <v>Куранцева А. - Рябчевский Г.</v>
      </c>
      <c r="D21" s="68"/>
      <c r="E21" s="62" t="s">
        <v>198</v>
      </c>
      <c r="F21" s="292">
        <v>27</v>
      </c>
      <c r="G21" s="55" t="str">
        <f>E20</f>
        <v>Князькина Д - Гарченко А.</v>
      </c>
      <c r="H21" s="63"/>
      <c r="I21" s="75"/>
      <c r="J21" s="73"/>
      <c r="K21" s="78"/>
      <c r="L21" s="77"/>
    </row>
    <row r="22" spans="1:16" ht="18" customHeight="1">
      <c r="A22" s="59">
        <v>21</v>
      </c>
      <c r="B22" s="54">
        <v>11</v>
      </c>
      <c r="C22" s="294" t="str">
        <f>IF(VLOOKUP(A22,[4]XD!$C$5:$D$36,2,FALSE)=0,"X",VLOOKUP(A22,[4]XD!$C$5:$D$36,2,FALSE))</f>
        <v>Хлыстун Е. - Кольцов Е.</v>
      </c>
      <c r="D22" s="292">
        <v>6</v>
      </c>
      <c r="E22" s="74" t="str">
        <f>C23</f>
        <v>Ефимова К. - Егоров Д.</v>
      </c>
      <c r="F22" s="67"/>
      <c r="G22" s="62" t="s">
        <v>15</v>
      </c>
      <c r="H22" s="68"/>
      <c r="I22" s="75"/>
      <c r="J22" s="73"/>
      <c r="K22" s="78"/>
      <c r="L22" s="77"/>
    </row>
    <row r="23" spans="1:16" ht="18" customHeight="1">
      <c r="A23" s="59">
        <v>12</v>
      </c>
      <c r="B23" s="60">
        <v>12</v>
      </c>
      <c r="C23" s="294" t="str">
        <f>IF(VLOOKUP(A23,[4]XD!$C$5:$D$36,2,FALSE)=0,"X",VLOOKUP(A23,[4]XD!$C$5:$D$36,2,FALSE))</f>
        <v>Ефимова К. - Егоров Д.</v>
      </c>
      <c r="D23" s="68"/>
      <c r="E23" s="62" t="s">
        <v>64</v>
      </c>
      <c r="F23" s="63"/>
      <c r="G23" s="71"/>
      <c r="H23" s="88">
        <v>42</v>
      </c>
      <c r="I23" s="74" t="str">
        <f>G25</f>
        <v>Ряттель Н - Ма Динь Т.</v>
      </c>
      <c r="J23" s="73"/>
      <c r="K23" s="78"/>
      <c r="L23" s="77"/>
    </row>
    <row r="24" spans="1:16" ht="18" customHeight="1">
      <c r="A24" s="59">
        <v>13</v>
      </c>
      <c r="B24" s="54">
        <v>13</v>
      </c>
      <c r="C24" s="289" t="str">
        <f>IF(VLOOKUP(A24,[4]XD!$C$5:$D$36,2,FALSE)=0,"X",VLOOKUP(A24,[4]XD!$C$5:$D$36,2,FALSE))</f>
        <v>Ахмадова Н. - Худойкулов Ш.</v>
      </c>
      <c r="D24" s="292">
        <v>7</v>
      </c>
      <c r="E24" s="298" t="str">
        <f>C24</f>
        <v>Ахмадова Н. - Худойкулов Ш.</v>
      </c>
      <c r="F24" s="63"/>
      <c r="G24" s="71"/>
      <c r="H24" s="69"/>
      <c r="I24" s="62" t="s">
        <v>199</v>
      </c>
      <c r="J24" s="63"/>
      <c r="K24" s="78"/>
      <c r="L24" s="77"/>
    </row>
    <row r="25" spans="1:16" ht="18" customHeight="1">
      <c r="A25" s="59">
        <v>20</v>
      </c>
      <c r="B25" s="60">
        <v>14</v>
      </c>
      <c r="C25" s="294" t="str">
        <f>IF(VLOOKUP(A25,[4]XD!$C$5:$D$36,2,FALSE)=0,"X",VLOOKUP(A25,[4]XD!$C$5:$D$36,2,FALSE))</f>
        <v>Баканова Ю. - Румянцев А.</v>
      </c>
      <c r="D25" s="68"/>
      <c r="E25" s="62" t="s">
        <v>40</v>
      </c>
      <c r="F25" s="88">
        <v>28</v>
      </c>
      <c r="G25" s="74" t="str">
        <f>E26</f>
        <v>Ряттель Н - Ма Динь Т.</v>
      </c>
      <c r="H25" s="73"/>
      <c r="I25" s="78"/>
      <c r="J25" s="73"/>
      <c r="K25" s="78"/>
      <c r="L25" s="77"/>
    </row>
    <row r="26" spans="1:16" ht="18" customHeight="1">
      <c r="A26" s="59">
        <v>29</v>
      </c>
      <c r="B26" s="54">
        <v>15</v>
      </c>
      <c r="C26" s="291" t="str">
        <f>IF(VLOOKUP(A26,[4]XD!$C$5:$D$36,2,FALSE)=0,"X",VLOOKUP(A26,[4]XD!$C$5:$D$36,2,FALSE))</f>
        <v>X</v>
      </c>
      <c r="D26" s="88">
        <v>8</v>
      </c>
      <c r="E26" s="74" t="str">
        <f>C27</f>
        <v>Ряттель Н - Ма Динь Т.</v>
      </c>
      <c r="F26" s="67"/>
      <c r="G26" s="62" t="s">
        <v>200</v>
      </c>
      <c r="H26" s="63"/>
      <c r="I26" s="78"/>
      <c r="J26" s="73"/>
      <c r="K26" s="78"/>
      <c r="L26" s="77"/>
    </row>
    <row r="27" spans="1:16" ht="18" customHeight="1">
      <c r="A27" s="59">
        <v>4</v>
      </c>
      <c r="B27" s="60">
        <v>16</v>
      </c>
      <c r="C27" s="294" t="str">
        <f>IF(VLOOKUP(A27,[4]XD!$C$5:$D$36,2,FALSE)=0,"X",VLOOKUP(A27,[4]XD!$C$5:$D$36,2,FALSE))</f>
        <v>Ряттель Н - Ма Динь Т.</v>
      </c>
      <c r="D27" s="68"/>
      <c r="E27" s="62"/>
      <c r="F27" s="63"/>
      <c r="G27" s="71"/>
      <c r="H27" s="79"/>
      <c r="I27" s="226" t="s">
        <v>16</v>
      </c>
      <c r="J27" s="80"/>
      <c r="K27" s="290" t="str">
        <f>K19</f>
        <v>Паневина М. - Понамарев Д.</v>
      </c>
      <c r="L27" s="81">
        <v>80</v>
      </c>
    </row>
    <row r="28" spans="1:16" ht="18" customHeight="1">
      <c r="A28" s="59">
        <v>3</v>
      </c>
      <c r="B28" s="54">
        <v>17</v>
      </c>
      <c r="C28" s="294" t="str">
        <f>IF(VLOOKUP(A28,[4]XD!$C$5:$D$36,2,FALSE)=0,"X",VLOOKUP(A28,[4]XD!$C$5:$D$36,2,FALSE))</f>
        <v>Кобзева О - Кирюхин К.</v>
      </c>
      <c r="D28" s="88">
        <v>9</v>
      </c>
      <c r="E28" s="70" t="str">
        <f>C28</f>
        <v>Кобзева О - Кирюхин К.</v>
      </c>
      <c r="F28" s="63"/>
      <c r="G28" s="71"/>
      <c r="H28" s="64"/>
      <c r="I28" s="226"/>
      <c r="J28" s="80"/>
      <c r="K28" s="62" t="s">
        <v>14</v>
      </c>
      <c r="L28" s="77"/>
      <c r="P28" s="7" t="s">
        <v>54</v>
      </c>
    </row>
    <row r="29" spans="1:16" ht="18" customHeight="1">
      <c r="A29" s="59">
        <v>30</v>
      </c>
      <c r="B29" s="60">
        <v>18</v>
      </c>
      <c r="C29" s="291" t="str">
        <f>IF(VLOOKUP(A29,[4]XD!$C$5:$D$36,2,FALSE)=0,"X",VLOOKUP(A29,[4]XD!$C$5:$D$36,2,FALSE))</f>
        <v>X</v>
      </c>
      <c r="D29" s="68"/>
      <c r="E29" s="62"/>
      <c r="F29" s="292">
        <v>29</v>
      </c>
      <c r="G29" s="70" t="str">
        <f>E28</f>
        <v>Кобзева О - Кирюхин К.</v>
      </c>
      <c r="H29" s="63"/>
      <c r="I29" s="71"/>
      <c r="J29" s="73"/>
      <c r="K29" s="78"/>
      <c r="L29" s="77"/>
    </row>
    <row r="30" spans="1:16" ht="18" customHeight="1">
      <c r="A30" s="59">
        <v>19</v>
      </c>
      <c r="B30" s="54">
        <v>19</v>
      </c>
      <c r="C30" s="293" t="str">
        <f>IF(VLOOKUP(A30,[4]XD!$C$5:$D$36,2,FALSE)=0,"X",VLOOKUP(A30,[4]XD!$C$5:$D$36,2,FALSE))</f>
        <v>Секлецова А. - Сатилханов Ш.</v>
      </c>
      <c r="D30" s="292">
        <v>10</v>
      </c>
      <c r="E30" s="66" t="str">
        <f>C30</f>
        <v>Секлецова А. - Сатилханов Ш.</v>
      </c>
      <c r="F30" s="67"/>
      <c r="G30" s="62" t="s">
        <v>201</v>
      </c>
      <c r="H30" s="68"/>
      <c r="I30" s="78"/>
      <c r="J30" s="64"/>
      <c r="K30" s="78"/>
      <c r="L30" s="77"/>
    </row>
    <row r="31" spans="1:16" ht="18" customHeight="1">
      <c r="A31" s="59">
        <v>14</v>
      </c>
      <c r="B31" s="60">
        <v>20</v>
      </c>
      <c r="C31" s="294" t="str">
        <f>IF(VLOOKUP(A31,[4]XD!$C$5:$D$36,2,FALSE)=0,"X",VLOOKUP(A31,[4]XD!$C$5:$D$36,2,FALSE))</f>
        <v>Минаева А. - Михеев М.</v>
      </c>
      <c r="D31" s="68"/>
      <c r="E31" s="62" t="s">
        <v>169</v>
      </c>
      <c r="F31" s="63"/>
      <c r="G31" s="78"/>
      <c r="H31" s="88">
        <v>43</v>
      </c>
      <c r="I31" s="70" t="str">
        <f>G33</f>
        <v>Фролова Ю. - Азизов Х.</v>
      </c>
      <c r="J31" s="63"/>
      <c r="K31" s="78"/>
      <c r="L31" s="77"/>
    </row>
    <row r="32" spans="1:16" ht="18" customHeight="1">
      <c r="A32" s="59">
        <v>11</v>
      </c>
      <c r="B32" s="54">
        <v>21</v>
      </c>
      <c r="C32" s="294" t="str">
        <f>IF(VLOOKUP(A32,[4]XD!$C$5:$D$36,2,FALSE)=0,"X",VLOOKUP(A32,[4]XD!$C$5:$D$36,2,FALSE))</f>
        <v>Кирюхина А. - Коцарь Ю.</v>
      </c>
      <c r="D32" s="292">
        <v>11</v>
      </c>
      <c r="E32" s="70" t="str">
        <f>C32</f>
        <v>Кирюхина А. - Коцарь Ю.</v>
      </c>
      <c r="F32" s="63"/>
      <c r="G32" s="78"/>
      <c r="H32" s="69"/>
      <c r="I32" s="62" t="s">
        <v>202</v>
      </c>
      <c r="J32" s="68"/>
      <c r="K32" s="78"/>
      <c r="L32" s="77"/>
    </row>
    <row r="33" spans="1:12" ht="18" customHeight="1">
      <c r="A33" s="59">
        <v>22</v>
      </c>
      <c r="B33" s="60">
        <v>22</v>
      </c>
      <c r="C33" s="294" t="str">
        <f>IF(VLOOKUP(A33,[4]XD!$C$5:$D$36,2,FALSE)=0,"X",VLOOKUP(A33,[4]XD!$C$5:$D$36,2,FALSE))</f>
        <v>Мальцева В. - Ермаков И.</v>
      </c>
      <c r="D33" s="68"/>
      <c r="E33" s="62" t="s">
        <v>180</v>
      </c>
      <c r="F33" s="292">
        <v>30</v>
      </c>
      <c r="G33" s="74" t="str">
        <f>E34</f>
        <v>Фролова Ю. - Азизов Х.</v>
      </c>
      <c r="H33" s="73"/>
      <c r="I33" s="78"/>
      <c r="J33" s="68"/>
      <c r="K33" s="78"/>
      <c r="L33" s="77"/>
    </row>
    <row r="34" spans="1:12" ht="18" customHeight="1">
      <c r="A34" s="59">
        <v>27</v>
      </c>
      <c r="B34" s="54">
        <v>23</v>
      </c>
      <c r="C34" s="294" t="str">
        <f>IF(VLOOKUP(A34,[4]XD!$C$5:$D$36,2,FALSE)=0,"X",VLOOKUP(A34,[4]XD!$C$5:$D$36,2,FALSE))</f>
        <v>Хлыстун Я. - Баканов А.</v>
      </c>
      <c r="D34" s="292">
        <v>12</v>
      </c>
      <c r="E34" s="74" t="str">
        <f>C35</f>
        <v>Фролова Ю. - Азизов Х.</v>
      </c>
      <c r="F34" s="67"/>
      <c r="G34" s="62" t="s">
        <v>203</v>
      </c>
      <c r="H34" s="63"/>
      <c r="I34" s="71"/>
      <c r="J34" s="68"/>
      <c r="K34" s="78"/>
      <c r="L34" s="77"/>
    </row>
    <row r="35" spans="1:12" ht="18" customHeight="1">
      <c r="A35" s="59">
        <v>6</v>
      </c>
      <c r="B35" s="60">
        <v>24</v>
      </c>
      <c r="C35" s="294" t="str">
        <f>IF(VLOOKUP(A35,[4]XD!$C$5:$D$36,2,FALSE)=0,"X",VLOOKUP(A35,[4]XD!$C$5:$D$36,2,FALSE))</f>
        <v>Фролова Ю. - Азизов Х.</v>
      </c>
      <c r="D35" s="68"/>
      <c r="E35" s="62" t="s">
        <v>55</v>
      </c>
      <c r="F35" s="63"/>
      <c r="G35" s="71"/>
      <c r="H35" s="79"/>
      <c r="I35" s="71"/>
      <c r="J35" s="88">
        <v>60</v>
      </c>
      <c r="K35" s="70" t="str">
        <f>I31</f>
        <v>Фролова Ю. - Азизов Х.</v>
      </c>
      <c r="L35" s="81"/>
    </row>
    <row r="36" spans="1:12" ht="18" customHeight="1">
      <c r="A36" s="59">
        <v>7</v>
      </c>
      <c r="B36" s="54">
        <v>25</v>
      </c>
      <c r="C36" s="289" t="str">
        <f>IF(VLOOKUP(A36,[4]XD!$C$5:$D$36,2,FALSE)=0,"X",VLOOKUP(A36,[4]XD!$C$5:$D$36,2,FALSE))</f>
        <v>Колбина А. - Дуничев Н.</v>
      </c>
      <c r="D36" s="292">
        <v>13</v>
      </c>
      <c r="E36" s="70" t="str">
        <f>C36</f>
        <v>Колбина А. - Дуничев Н.</v>
      </c>
      <c r="F36" s="63"/>
      <c r="G36" s="71"/>
      <c r="H36" s="64"/>
      <c r="I36" s="71"/>
      <c r="J36" s="68"/>
      <c r="K36" s="62" t="s">
        <v>56</v>
      </c>
    </row>
    <row r="37" spans="1:12" ht="18" customHeight="1">
      <c r="A37" s="59">
        <v>26</v>
      </c>
      <c r="B37" s="60">
        <v>26</v>
      </c>
      <c r="C37" s="294" t="str">
        <f>IF(VLOOKUP(A37,[4]XD!$C$5:$D$36,2,FALSE)=0,"X",VLOOKUP(A37,[4]XD!$C$5:$D$36,2,FALSE))</f>
        <v>Ларина В. - Климачев Н.</v>
      </c>
      <c r="D37" s="68"/>
      <c r="E37" s="62" t="s">
        <v>204</v>
      </c>
      <c r="F37" s="292">
        <v>31</v>
      </c>
      <c r="G37" s="70" t="str">
        <f>E36</f>
        <v>Колбина А. - Дуничев Н.</v>
      </c>
      <c r="H37" s="63"/>
      <c r="I37" s="71"/>
      <c r="J37" s="68"/>
      <c r="K37" s="65"/>
    </row>
    <row r="38" spans="1:12" ht="18" customHeight="1">
      <c r="A38" s="59">
        <v>23</v>
      </c>
      <c r="B38" s="54">
        <v>27</v>
      </c>
      <c r="C38" s="294" t="str">
        <f>IF(VLOOKUP(A38,[4]XD!$C$5:$D$36,2,FALSE)=0,"X",VLOOKUP(A38,[4]XD!$C$5:$D$36,2,FALSE))</f>
        <v>Крывда С. - Черепанов А.</v>
      </c>
      <c r="D38" s="292">
        <v>14</v>
      </c>
      <c r="E38" s="74" t="str">
        <f>C39</f>
        <v>Иванова М. - Курилов Д.</v>
      </c>
      <c r="F38" s="67"/>
      <c r="G38" s="62" t="s">
        <v>205</v>
      </c>
      <c r="H38" s="68"/>
      <c r="I38" s="78"/>
      <c r="J38" s="68"/>
      <c r="K38" s="65"/>
    </row>
    <row r="39" spans="1:12" ht="18" customHeight="1">
      <c r="A39" s="59">
        <v>10</v>
      </c>
      <c r="B39" s="60">
        <v>28</v>
      </c>
      <c r="C39" s="294" t="str">
        <f>IF(VLOOKUP(A39,[4]XD!$C$5:$D$36,2,FALSE)=0,"X",VLOOKUP(A39,[4]XD!$C$5:$D$36,2,FALSE))</f>
        <v>Иванова М. - Курилов Д.</v>
      </c>
      <c r="D39" s="68"/>
      <c r="E39" s="62" t="s">
        <v>59</v>
      </c>
      <c r="F39" s="63"/>
      <c r="G39" s="71"/>
      <c r="H39" s="88">
        <v>44</v>
      </c>
      <c r="I39" s="74" t="str">
        <f>G41</f>
        <v>Доценко Е. - Соколов В.</v>
      </c>
      <c r="J39" s="73"/>
      <c r="K39" s="65"/>
    </row>
    <row r="40" spans="1:12" ht="18" customHeight="1">
      <c r="A40" s="59">
        <v>15</v>
      </c>
      <c r="B40" s="54">
        <v>29</v>
      </c>
      <c r="C40" s="294" t="str">
        <f>IF(VLOOKUP(A40,[4]XD!$C$5:$D$36,2,FALSE)=0,"X",VLOOKUP(A40,[4]XD!$C$5:$D$36,2,FALSE))</f>
        <v>Клинова Е. - Клинов В.</v>
      </c>
      <c r="D40" s="292">
        <v>15</v>
      </c>
      <c r="E40" s="70" t="str">
        <f>C40</f>
        <v>Клинова Е. - Клинов В.</v>
      </c>
      <c r="F40" s="63"/>
      <c r="G40" s="71"/>
      <c r="H40" s="69"/>
      <c r="I40" s="62" t="s">
        <v>206</v>
      </c>
      <c r="J40" s="79"/>
      <c r="K40" s="65"/>
    </row>
    <row r="41" spans="1:12" ht="18" customHeight="1">
      <c r="A41" s="59">
        <v>18</v>
      </c>
      <c r="B41" s="60">
        <v>30</v>
      </c>
      <c r="C41" s="294" t="str">
        <f>IF(VLOOKUP(A41,[4]XD!$C$5:$D$36,2,FALSE)=0,"X",VLOOKUP(A41,[4]XD!$C$5:$D$36,2,FALSE))</f>
        <v>Никулина Л. - Ефимов Ю.</v>
      </c>
      <c r="D41" s="68"/>
      <c r="E41" s="62" t="s">
        <v>38</v>
      </c>
      <c r="F41" s="88">
        <v>32</v>
      </c>
      <c r="G41" s="74" t="str">
        <f>E42</f>
        <v>Доценко Е. - Соколов В.</v>
      </c>
      <c r="H41" s="73"/>
      <c r="I41" s="65"/>
      <c r="J41" s="64"/>
      <c r="K41" s="65"/>
    </row>
    <row r="42" spans="1:12" ht="18" customHeight="1">
      <c r="A42" s="59">
        <v>31</v>
      </c>
      <c r="B42" s="54">
        <v>31</v>
      </c>
      <c r="C42" s="291" t="str">
        <f>IF(VLOOKUP(A42,[4]XD!$C$5:$D$36,2,FALSE)=0,"X",VLOOKUP(A42,[4]XD!$C$5:$D$36,2,FALSE))</f>
        <v>X</v>
      </c>
      <c r="D42" s="88">
        <v>16</v>
      </c>
      <c r="E42" s="74" t="str">
        <f>C43</f>
        <v>Доценко Е. - Соколов В.</v>
      </c>
      <c r="F42" s="67"/>
      <c r="G42" s="62" t="s">
        <v>13</v>
      </c>
      <c r="H42" s="63"/>
      <c r="I42" s="63"/>
      <c r="J42" s="63"/>
      <c r="K42" s="63"/>
    </row>
    <row r="43" spans="1:12" ht="18" customHeight="1">
      <c r="A43" s="59">
        <v>2</v>
      </c>
      <c r="B43" s="60">
        <v>32</v>
      </c>
      <c r="C43" s="294" t="str">
        <f>IF(VLOOKUP(A43,[4]XD!$C$5:$D$36,2,FALSE)=0,"X",VLOOKUP(A43,[4]XD!$C$5:$D$36,2,FALSE))</f>
        <v>Доценко Е. - Соколов В.</v>
      </c>
      <c r="D43" s="61"/>
      <c r="E43" s="62"/>
      <c r="F43" s="73"/>
      <c r="G43" s="82"/>
      <c r="H43" s="73"/>
      <c r="I43" s="63"/>
      <c r="J43" s="63"/>
      <c r="K43" s="63"/>
    </row>
    <row r="44" spans="1:12" s="9" customFormat="1" ht="18" customHeight="1">
      <c r="C44" s="83"/>
      <c r="D44" s="84"/>
      <c r="E44" s="84"/>
      <c r="F44" s="73"/>
      <c r="G44" s="65"/>
      <c r="H44" s="73"/>
      <c r="I44" s="84"/>
      <c r="J44" s="85"/>
      <c r="K44" s="86"/>
      <c r="L44" s="87"/>
    </row>
    <row r="45" spans="1:12" ht="18" customHeight="1">
      <c r="A45" s="47"/>
      <c r="B45" s="47"/>
      <c r="C45" s="184" t="str">
        <f>I23</f>
        <v>Ряттель Н - Ма Динь Т.</v>
      </c>
      <c r="D45" s="88">
        <v>79</v>
      </c>
      <c r="E45" s="70" t="str">
        <f>C45</f>
        <v>Ряттель Н - Ма Динь Т.</v>
      </c>
      <c r="F45" s="63"/>
      <c r="G45" s="227" t="s">
        <v>12</v>
      </c>
      <c r="H45" s="89"/>
      <c r="I45" s="84"/>
      <c r="J45" s="85"/>
      <c r="K45" s="86"/>
    </row>
    <row r="46" spans="1:12" ht="18" customHeight="1">
      <c r="A46" s="47"/>
      <c r="B46" s="47"/>
      <c r="C46" s="184" t="str">
        <f>I39</f>
        <v>Доценко Е. - Соколов В.</v>
      </c>
      <c r="D46" s="69"/>
      <c r="E46" s="62" t="s">
        <v>207</v>
      </c>
      <c r="F46" s="63"/>
      <c r="G46" s="227"/>
      <c r="H46" s="89"/>
      <c r="I46" s="84"/>
      <c r="J46" s="65"/>
      <c r="K46" s="65"/>
    </row>
    <row r="47" spans="1:12" ht="18" customHeight="1">
      <c r="A47" s="47"/>
      <c r="B47" s="47"/>
      <c r="C47" s="84"/>
      <c r="D47" s="73"/>
      <c r="E47" s="78"/>
      <c r="F47" s="63"/>
      <c r="G47" s="90"/>
      <c r="H47" s="89"/>
      <c r="I47" s="84"/>
      <c r="J47" s="65"/>
      <c r="K47" s="65"/>
    </row>
    <row r="48" spans="1:12" ht="15" customHeight="1">
      <c r="A48" s="19"/>
      <c r="B48" s="91"/>
      <c r="C48" s="71"/>
      <c r="D48" s="71"/>
      <c r="E48" s="71"/>
      <c r="F48" s="79"/>
      <c r="G48" s="71"/>
      <c r="H48" s="63"/>
      <c r="I48" s="84"/>
      <c r="J48" s="85"/>
      <c r="K48" s="65"/>
    </row>
    <row r="49" spans="1:11" ht="15" customHeight="1">
      <c r="A49" s="92" t="s">
        <v>1</v>
      </c>
      <c r="B49" s="92"/>
      <c r="C49" s="93"/>
      <c r="D49" s="93"/>
      <c r="E49" s="70"/>
      <c r="F49" s="63"/>
      <c r="G49" s="84" t="str">
        <f>[4]XD!D37</f>
        <v>М.В. Баканов</v>
      </c>
      <c r="H49" s="94"/>
      <c r="I49" s="84"/>
      <c r="J49" s="73"/>
      <c r="K49" s="65"/>
    </row>
    <row r="50" spans="1:11" ht="15" customHeight="1">
      <c r="A50" s="92"/>
      <c r="B50" s="92"/>
      <c r="C50" s="93"/>
      <c r="D50" s="93"/>
      <c r="E50" s="78"/>
      <c r="F50" s="63"/>
      <c r="G50" s="84"/>
      <c r="H50" s="94"/>
      <c r="I50" s="84"/>
      <c r="J50" s="73"/>
      <c r="K50" s="65"/>
    </row>
    <row r="51" spans="1:11" ht="15" customHeight="1">
      <c r="A51" s="92" t="s">
        <v>0</v>
      </c>
      <c r="B51" s="92"/>
      <c r="C51" s="93"/>
      <c r="D51" s="93"/>
      <c r="E51" s="70"/>
      <c r="F51" s="63"/>
      <c r="G51" s="222" t="str">
        <f>[4]XD!D38</f>
        <v>Т.О. Левкова</v>
      </c>
      <c r="H51" s="222"/>
      <c r="I51" s="222"/>
      <c r="J51" s="73"/>
      <c r="K51" s="65"/>
    </row>
    <row r="52" spans="1:11" ht="15" customHeight="1">
      <c r="C52" s="82"/>
      <c r="D52" s="82"/>
      <c r="E52" s="82"/>
      <c r="F52" s="64"/>
      <c r="G52" s="82"/>
      <c r="H52" s="64"/>
      <c r="I52" s="82"/>
      <c r="J52" s="64"/>
      <c r="K52" s="65"/>
    </row>
    <row r="53" spans="1:11" ht="15" customHeight="1">
      <c r="C53" s="82"/>
      <c r="D53" s="82"/>
      <c r="E53" s="82"/>
      <c r="F53" s="64"/>
      <c r="G53" s="82"/>
      <c r="H53" s="64"/>
      <c r="I53" s="82"/>
      <c r="J53" s="64"/>
      <c r="K53" s="65"/>
    </row>
    <row r="54" spans="1:11" ht="15" customHeight="1">
      <c r="C54" s="82"/>
      <c r="D54" s="82"/>
      <c r="E54" s="82"/>
      <c r="F54" s="64"/>
      <c r="G54" s="82"/>
      <c r="H54" s="64"/>
      <c r="I54" s="82"/>
      <c r="J54" s="64"/>
      <c r="K54" s="65"/>
    </row>
    <row r="55" spans="1:11" ht="15" customHeight="1">
      <c r="C55" s="82"/>
      <c r="D55" s="82"/>
      <c r="E55" s="82"/>
      <c r="F55" s="64"/>
      <c r="G55" s="82"/>
      <c r="H55" s="64"/>
      <c r="I55" s="82"/>
      <c r="J55" s="64"/>
      <c r="K55" s="65"/>
    </row>
    <row r="56" spans="1:11">
      <c r="C56" s="82"/>
      <c r="D56" s="82"/>
      <c r="E56" s="82"/>
      <c r="F56" s="64"/>
      <c r="G56" s="82"/>
      <c r="H56" s="64"/>
      <c r="I56" s="82"/>
      <c r="J56" s="64"/>
      <c r="K56" s="65"/>
    </row>
    <row r="57" spans="1:11">
      <c r="C57" s="82"/>
      <c r="D57" s="82"/>
      <c r="E57" s="82"/>
      <c r="F57" s="64"/>
      <c r="G57" s="82"/>
      <c r="H57" s="64"/>
      <c r="I57" s="82"/>
      <c r="J57" s="64"/>
      <c r="K57" s="65"/>
    </row>
    <row r="58" spans="1:11">
      <c r="C58" s="82"/>
      <c r="D58" s="82"/>
      <c r="E58" s="82"/>
      <c r="F58" s="64"/>
      <c r="G58" s="82"/>
      <c r="H58" s="64"/>
      <c r="I58" s="82"/>
      <c r="J58" s="64"/>
      <c r="K58" s="65"/>
    </row>
  </sheetData>
  <mergeCells count="25">
    <mergeCell ref="G51:I51"/>
    <mergeCell ref="J10:L11"/>
    <mergeCell ref="D11:E11"/>
    <mergeCell ref="F11:G11"/>
    <mergeCell ref="H11:I11"/>
    <mergeCell ref="I27:I28"/>
    <mergeCell ref="G45:G46"/>
    <mergeCell ref="A10:A11"/>
    <mergeCell ref="B10:B11"/>
    <mergeCell ref="C10:C11"/>
    <mergeCell ref="D10:E10"/>
    <mergeCell ref="F10:G10"/>
    <mergeCell ref="H10:I10"/>
    <mergeCell ref="E7:G7"/>
    <mergeCell ref="H7:I7"/>
    <mergeCell ref="B8:C8"/>
    <mergeCell ref="F8:G8"/>
    <mergeCell ref="J8:L8"/>
    <mergeCell ref="A9:K9"/>
    <mergeCell ref="A1:L1"/>
    <mergeCell ref="A2:L2"/>
    <mergeCell ref="A3:L3"/>
    <mergeCell ref="A4:L4"/>
    <mergeCell ref="A5:L5"/>
    <mergeCell ref="A6:L6"/>
  </mergeCells>
  <printOptions horizontalCentered="1"/>
  <pageMargins left="0.23622047244094491" right="0.23622047244094491" top="0.70866141732283472" bottom="0.11811023622047245" header="0" footer="0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11</vt:i4>
      </vt:variant>
    </vt:vector>
  </HeadingPairs>
  <TitlesOfParts>
    <vt:vector size="23" baseType="lpstr">
      <vt:lpstr>Лист1</vt:lpstr>
      <vt:lpstr>СписокСудей</vt:lpstr>
      <vt:lpstr>СписокУчастников</vt:lpstr>
      <vt:lpstr>WSB_game</vt:lpstr>
      <vt:lpstr>MSB_game</vt:lpstr>
      <vt:lpstr>WSC_game</vt:lpstr>
      <vt:lpstr>MSC_game</vt:lpstr>
      <vt:lpstr>WD_game</vt:lpstr>
      <vt:lpstr>XDlist01</vt:lpstr>
      <vt:lpstr>XDlist02</vt:lpstr>
      <vt:lpstr>MDlist01</vt:lpstr>
      <vt:lpstr>MDlist02</vt:lpstr>
      <vt:lpstr>MDlist01!Область_печати</vt:lpstr>
      <vt:lpstr>MDlist02!Область_печати</vt:lpstr>
      <vt:lpstr>MSB_game!Область_печати</vt:lpstr>
      <vt:lpstr>MSC_game!Область_печати</vt:lpstr>
      <vt:lpstr>WD_game!Область_печати</vt:lpstr>
      <vt:lpstr>WSB_game!Область_печати</vt:lpstr>
      <vt:lpstr>WSC_game!Область_печати</vt:lpstr>
      <vt:lpstr>XDlist01!Область_печати</vt:lpstr>
      <vt:lpstr>XDlist02!Область_печати</vt:lpstr>
      <vt:lpstr>СписокСудей!Область_печати</vt:lpstr>
      <vt:lpstr>СписокУчастников!Область_печати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MaxB</cp:lastModifiedBy>
  <cp:lastPrinted>2020-02-06T08:36:52Z</cp:lastPrinted>
  <dcterms:created xsi:type="dcterms:W3CDTF">2019-01-21T06:13:26Z</dcterms:created>
  <dcterms:modified xsi:type="dcterms:W3CDTF">2020-02-06T08:40:03Z</dcterms:modified>
</cp:coreProperties>
</file>