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225" activeTab="2"/>
  </bookViews>
  <sheets>
    <sheet name="Лист1" sheetId="16" r:id="rId1"/>
    <sheet name="СписокСудей" sheetId="17" r:id="rId2"/>
    <sheet name="СписокУчастников" sheetId="18" r:id="rId3"/>
    <sheet name="MS" sheetId="8" r:id="rId4"/>
    <sheet name="WS" sheetId="24" r:id="rId5"/>
    <sheet name="MD" sheetId="25" r:id="rId6"/>
    <sheet name="WD" sheetId="26" r:id="rId7"/>
    <sheet name="XD" sheetId="27" r:id="rId8"/>
    <sheet name="Game" sheetId="29" r:id="rId9"/>
  </sheets>
  <definedNames>
    <definedName name="_xlnm._FilterDatabase" localSheetId="8" hidden="1">Game!$A$6:$N$6</definedName>
    <definedName name="_xlnm._FilterDatabase" localSheetId="2" hidden="1">СписокУчастников!$A$8:$H$93</definedName>
    <definedName name="_xlnm.Print_Area" localSheetId="8">Game!$A$1:$N$19</definedName>
    <definedName name="_xlnm.Print_Area" localSheetId="5">MD!$A$1:$W$36</definedName>
    <definedName name="_xlnm.Print_Area" localSheetId="3">MS!$A$1:$W$36</definedName>
    <definedName name="_xlnm.Print_Area" localSheetId="6">WD!$A$1:$W$36</definedName>
    <definedName name="_xlnm.Print_Area" localSheetId="4">WS!$A$1:$W$36</definedName>
    <definedName name="_xlnm.Print_Area" localSheetId="7">XD!$A$1:$W$36</definedName>
    <definedName name="_xlnm.Print_Area" localSheetId="1">СписокСудей!$A$1:$G$22</definedName>
    <definedName name="_xlnm.Print_Area" localSheetId="2">СписокУчастников!$A$1:$G$95</definedName>
  </definedNames>
  <calcPr calcId="125725"/>
</workbook>
</file>

<file path=xl/calcChain.xml><?xml version="1.0" encoding="utf-8"?>
<calcChain xmlns="http://schemas.openxmlformats.org/spreadsheetml/2006/main">
  <c r="M13" i="29"/>
  <c r="M15"/>
  <c r="M14"/>
  <c r="M10"/>
  <c r="M12"/>
  <c r="M7"/>
  <c r="M8"/>
  <c r="M17"/>
  <c r="M11"/>
  <c r="M16"/>
  <c r="M9"/>
  <c r="W34" i="27"/>
  <c r="U33"/>
  <c r="W33" s="1"/>
  <c r="T33"/>
  <c r="S33"/>
  <c r="W32"/>
  <c r="U31"/>
  <c r="W31" s="1"/>
  <c r="T31"/>
  <c r="S31"/>
  <c r="W30"/>
  <c r="U29"/>
  <c r="W29" s="1"/>
  <c r="T29"/>
  <c r="S29"/>
  <c r="W28"/>
  <c r="U27"/>
  <c r="W27" s="1"/>
  <c r="T27"/>
  <c r="S27"/>
  <c r="W26"/>
  <c r="W25"/>
  <c r="U25"/>
  <c r="T25"/>
  <c r="S25"/>
  <c r="W24"/>
  <c r="U23"/>
  <c r="W23" s="1"/>
  <c r="T23"/>
  <c r="S23"/>
  <c r="W22"/>
  <c r="U21"/>
  <c r="W21" s="1"/>
  <c r="T21"/>
  <c r="S21"/>
  <c r="W20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W3" s="1"/>
  <c r="T3"/>
  <c r="S3"/>
  <c r="B1"/>
  <c r="W34" i="26"/>
  <c r="W33"/>
  <c r="U33"/>
  <c r="T33"/>
  <c r="S33"/>
  <c r="W32"/>
  <c r="U31"/>
  <c r="W31" s="1"/>
  <c r="T31"/>
  <c r="S31"/>
  <c r="W30"/>
  <c r="W29"/>
  <c r="U29"/>
  <c r="T29"/>
  <c r="S29"/>
  <c r="W28"/>
  <c r="U27"/>
  <c r="W27" s="1"/>
  <c r="T27"/>
  <c r="S27"/>
  <c r="W26"/>
  <c r="W25"/>
  <c r="U25"/>
  <c r="T25"/>
  <c r="S25"/>
  <c r="W24"/>
  <c r="U23"/>
  <c r="W23" s="1"/>
  <c r="T23"/>
  <c r="S23"/>
  <c r="W22"/>
  <c r="U21"/>
  <c r="W21" s="1"/>
  <c r="T21"/>
  <c r="S21"/>
  <c r="W20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W3" s="1"/>
  <c r="T3"/>
  <c r="S3"/>
  <c r="B1"/>
  <c r="W34" i="25"/>
  <c r="U33"/>
  <c r="W33" s="1"/>
  <c r="T33"/>
  <c r="S33"/>
  <c r="W32"/>
  <c r="W31"/>
  <c r="U31"/>
  <c r="T31"/>
  <c r="S31"/>
  <c r="W30"/>
  <c r="W29"/>
  <c r="U29"/>
  <c r="T29"/>
  <c r="S29"/>
  <c r="W28"/>
  <c r="W27"/>
  <c r="U27"/>
  <c r="T27"/>
  <c r="S27"/>
  <c r="W26"/>
  <c r="U25"/>
  <c r="W25" s="1"/>
  <c r="T25"/>
  <c r="S25"/>
  <c r="W24"/>
  <c r="U23"/>
  <c r="W23" s="1"/>
  <c r="T23"/>
  <c r="S23"/>
  <c r="W22"/>
  <c r="U21"/>
  <c r="W21" s="1"/>
  <c r="T21"/>
  <c r="S21"/>
  <c r="W20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W3" s="1"/>
  <c r="T3"/>
  <c r="S3"/>
  <c r="B1"/>
  <c r="W34" i="24"/>
  <c r="W33"/>
  <c r="U33"/>
  <c r="T33"/>
  <c r="S33"/>
  <c r="W32"/>
  <c r="U31"/>
  <c r="W31" s="1"/>
  <c r="T31"/>
  <c r="S31"/>
  <c r="W30"/>
  <c r="U29"/>
  <c r="W29" s="1"/>
  <c r="T29"/>
  <c r="S29"/>
  <c r="W28"/>
  <c r="W27"/>
  <c r="U27"/>
  <c r="T27"/>
  <c r="S27"/>
  <c r="W26"/>
  <c r="W25"/>
  <c r="U25"/>
  <c r="T25"/>
  <c r="S25"/>
  <c r="W24"/>
  <c r="U23"/>
  <c r="W23" s="1"/>
  <c r="T23"/>
  <c r="S23"/>
  <c r="W22"/>
  <c r="U21"/>
  <c r="W21" s="1"/>
  <c r="T21"/>
  <c r="S21"/>
  <c r="W20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W3" s="1"/>
  <c r="T3"/>
  <c r="S3"/>
  <c r="B1"/>
  <c r="B1" i="8"/>
  <c r="S23" l="1"/>
  <c r="S5"/>
  <c r="S7"/>
  <c r="S9"/>
  <c r="S11"/>
  <c r="S13"/>
  <c r="S15"/>
  <c r="S17"/>
  <c r="S19"/>
  <c r="S21"/>
  <c r="S25"/>
  <c r="S27"/>
  <c r="S29"/>
  <c r="S31"/>
  <c r="S33"/>
  <c r="T29" l="1"/>
  <c r="U29"/>
  <c r="W29" s="1"/>
  <c r="W30"/>
  <c r="T31"/>
  <c r="U31"/>
  <c r="W31" s="1"/>
  <c r="W32"/>
  <c r="T33"/>
  <c r="U33"/>
  <c r="W33" s="1"/>
  <c r="W34"/>
  <c r="S3"/>
  <c r="W4"/>
  <c r="F6" i="17"/>
  <c r="C6" i="18" s="1"/>
  <c r="A3" i="17"/>
  <c r="F6" i="18"/>
  <c r="A3" l="1"/>
  <c r="A3" i="29"/>
  <c r="T17" i="8"/>
  <c r="U5"/>
  <c r="W5" s="1"/>
  <c r="U7"/>
  <c r="W7" s="1"/>
  <c r="U9"/>
  <c r="W9" s="1"/>
  <c r="U11"/>
  <c r="W11" s="1"/>
  <c r="U13"/>
  <c r="W13" s="1"/>
  <c r="U15"/>
  <c r="W15" s="1"/>
  <c r="U17"/>
  <c r="W17" s="1"/>
  <c r="U19"/>
  <c r="W19" s="1"/>
  <c r="U21"/>
  <c r="W21" s="1"/>
  <c r="U23"/>
  <c r="W23" s="1"/>
  <c r="U25"/>
  <c r="W25" s="1"/>
  <c r="U27"/>
  <c r="W27" s="1"/>
  <c r="U3"/>
  <c r="W3" s="1"/>
  <c r="W28"/>
  <c r="T27"/>
  <c r="W26"/>
  <c r="T25"/>
  <c r="W24"/>
  <c r="T23"/>
  <c r="W22"/>
  <c r="T21"/>
  <c r="W20"/>
  <c r="T19"/>
  <c r="W18"/>
  <c r="W16"/>
  <c r="T15"/>
  <c r="W14"/>
  <c r="T13"/>
  <c r="W12"/>
  <c r="T11"/>
  <c r="W10"/>
  <c r="T9"/>
  <c r="W8"/>
  <c r="T7"/>
  <c r="W6"/>
  <c r="T5"/>
  <c r="T3"/>
</calcChain>
</file>

<file path=xl/sharedStrings.xml><?xml version="1.0" encoding="utf-8"?>
<sst xmlns="http://schemas.openxmlformats.org/spreadsheetml/2006/main" count="1406" uniqueCount="215">
  <si>
    <t>XD1</t>
  </si>
  <si>
    <t>Баканов Максим</t>
  </si>
  <si>
    <t>XD2</t>
  </si>
  <si>
    <t>XD3</t>
  </si>
  <si>
    <t>XD4</t>
  </si>
  <si>
    <t>Иванов Сергей</t>
  </si>
  <si>
    <t>XD5</t>
  </si>
  <si>
    <t>XD6</t>
  </si>
  <si>
    <t>Березина Дарья</t>
  </si>
  <si>
    <t>XD7</t>
  </si>
  <si>
    <t>XD8</t>
  </si>
  <si>
    <t>XD9</t>
  </si>
  <si>
    <t>XD10</t>
  </si>
  <si>
    <t>XD11</t>
  </si>
  <si>
    <t>XD12</t>
  </si>
  <si>
    <t>XD13</t>
  </si>
  <si>
    <t>XD14</t>
  </si>
  <si>
    <t>Коцарь Юрий</t>
  </si>
  <si>
    <t>XD15</t>
  </si>
  <si>
    <t>XD16</t>
  </si>
  <si>
    <t>Ананьева Мария</t>
  </si>
  <si>
    <t>№</t>
  </si>
  <si>
    <t>Участник (фамилия, имя)</t>
  </si>
  <si>
    <t>Очки</t>
  </si>
  <si>
    <t>Места</t>
  </si>
  <si>
    <t>Коэф</t>
  </si>
  <si>
    <t>Матчи</t>
  </si>
  <si>
    <t>Смешанная парная категория</t>
  </si>
  <si>
    <t>Мужская одиночная категория</t>
  </si>
  <si>
    <t>Женская одиночная категория</t>
  </si>
  <si>
    <t>Главный судья</t>
  </si>
  <si>
    <t>I</t>
  </si>
  <si>
    <t>II</t>
  </si>
  <si>
    <t>III</t>
  </si>
  <si>
    <t xml:space="preserve"> </t>
  </si>
  <si>
    <t>УПРАВЛЕНИЕ КУЛЬТУРЫ, СПОРТА И МОЛОДЕЖНОЙ ПОЛИТИКИ</t>
  </si>
  <si>
    <t>АДМИНИСТРАЦИИ Г. КЕМЕРОВО</t>
  </si>
  <si>
    <t>ОБЩЕСТВЕННАЯ ОРГАНИЗАЦИЯ</t>
  </si>
  <si>
    <t>"ФЕДЕРАЦИЯ БАДМИНТОНА ГОРОДА КЕМЕРОВО"</t>
  </si>
  <si>
    <t>г. Кемерово</t>
  </si>
  <si>
    <t>Список судей</t>
  </si>
  <si>
    <t>(название турнира)</t>
  </si>
  <si>
    <t>Город</t>
  </si>
  <si>
    <t>Кемерово</t>
  </si>
  <si>
    <t>Сроки проведения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</si>
  <si>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</si>
  <si>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</si>
  <si>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</si>
  <si>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</si>
  <si>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</si>
  <si>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Баканов Максим Владимирович</t>
  </si>
  <si>
    <t>Гл. секретарь</t>
  </si>
  <si>
    <t>М.В. Баканов</t>
  </si>
  <si>
    <t>Список участников</t>
  </si>
  <si>
    <t>Фамилия, имя участника</t>
  </si>
  <si>
    <t>Спортивный разряд</t>
  </si>
  <si>
    <t>Год рождения</t>
  </si>
  <si>
    <t>Примечание</t>
  </si>
  <si>
    <t>б/р</t>
  </si>
  <si>
    <t>Клинов Вячеслав</t>
  </si>
  <si>
    <t>Вертелецкая Виктория</t>
  </si>
  <si>
    <t>Вахрушева Яна</t>
  </si>
  <si>
    <t>Левкова Татьяна</t>
  </si>
  <si>
    <t>Гук Алексей</t>
  </si>
  <si>
    <t>Кириллова Валерия</t>
  </si>
  <si>
    <t>Кобзева Ольга</t>
  </si>
  <si>
    <t>Тулаева Анна</t>
  </si>
  <si>
    <t>Смык Федор</t>
  </si>
  <si>
    <t>Игры</t>
  </si>
  <si>
    <t>Кирюхина Анжелика</t>
  </si>
  <si>
    <t>Егоров Дмитрий</t>
  </si>
  <si>
    <t>Раджабов Мухаммаджон</t>
  </si>
  <si>
    <t>Иванова Светлана</t>
  </si>
  <si>
    <t>Баканов Алексей</t>
  </si>
  <si>
    <t>MSB1</t>
  </si>
  <si>
    <t>MSB2</t>
  </si>
  <si>
    <t>MSB3</t>
  </si>
  <si>
    <t>MSB4</t>
  </si>
  <si>
    <t>MSB5</t>
  </si>
  <si>
    <t>MSB6</t>
  </si>
  <si>
    <t>MSB7</t>
  </si>
  <si>
    <t>MSB8</t>
  </si>
  <si>
    <t>MSB9</t>
  </si>
  <si>
    <t>MSB10</t>
  </si>
  <si>
    <t>MSB11</t>
  </si>
  <si>
    <t>MSB12</t>
  </si>
  <si>
    <t>MSB13</t>
  </si>
  <si>
    <t>MSB14</t>
  </si>
  <si>
    <t>MSB15</t>
  </si>
  <si>
    <t>MSB16</t>
  </si>
  <si>
    <t>Михайлов Антон</t>
  </si>
  <si>
    <t>Румянцев Арсений</t>
  </si>
  <si>
    <t>Кирьяк Мария</t>
  </si>
  <si>
    <t>Колбина Анастасия</t>
  </si>
  <si>
    <t>Мякушко Никита</t>
  </si>
  <si>
    <t>Секлецова Анна</t>
  </si>
  <si>
    <t>Абрамов Александр</t>
  </si>
  <si>
    <t>Швецова Наталья</t>
  </si>
  <si>
    <t>Демин Владимир</t>
  </si>
  <si>
    <t>Клинова Евгения</t>
  </si>
  <si>
    <t>Гиесов Алишер</t>
  </si>
  <si>
    <t>Кирюхин Кирилл</t>
  </si>
  <si>
    <t>Жуков Евгений</t>
  </si>
  <si>
    <t>Худойкулов Шахзод</t>
  </si>
  <si>
    <t>Добрынин Роман</t>
  </si>
  <si>
    <t>Ефимов Юрий</t>
  </si>
  <si>
    <t>Сосенко Татьяна</t>
  </si>
  <si>
    <t>Добрынина Ксения</t>
  </si>
  <si>
    <t>Кунгурцева Марина</t>
  </si>
  <si>
    <t>Калыбек Азамат</t>
  </si>
  <si>
    <t>Перепалова Анастасия</t>
  </si>
  <si>
    <t>Левкова Татьяна Олеговна</t>
  </si>
  <si>
    <t>Беккалиулы Абылай</t>
  </si>
  <si>
    <t>Масленников Павел</t>
  </si>
  <si>
    <t>Мирзахметов Холмухоммад</t>
  </si>
  <si>
    <t>ФГБОУ ВО "КЕМЕРОВСКИЙ ГОСУДАРСТВЕННЫЙ</t>
  </si>
  <si>
    <t>УНИВЕРСИТЕТ"</t>
  </si>
  <si>
    <t>Сатилханов Шухрат</t>
  </si>
  <si>
    <t>Кылбелбеу Бакдаулет</t>
  </si>
  <si>
    <t>Медетова Алина</t>
  </si>
  <si>
    <t>Гасперская Кристина</t>
  </si>
  <si>
    <t>Кодиров Шодруз</t>
  </si>
  <si>
    <t>Сюсюкин Алексей</t>
  </si>
  <si>
    <t>23-24 марта 2019 г.</t>
  </si>
  <si>
    <t>Салмаханов Тимур</t>
  </si>
  <si>
    <t>Мирзахметов Суннат</t>
  </si>
  <si>
    <t>Адрюшин Павел</t>
  </si>
  <si>
    <t>Калычбек к Мырзайым</t>
  </si>
  <si>
    <t>Курманова Бегимай</t>
  </si>
  <si>
    <t>Турсуматов Солохитдин</t>
  </si>
  <si>
    <t>Фурман Денис</t>
  </si>
  <si>
    <t>Бузаева Евгения</t>
  </si>
  <si>
    <t>Им Алина</t>
  </si>
  <si>
    <t>Цигельников Данил</t>
  </si>
  <si>
    <t>Чымба Монгун оол</t>
  </si>
  <si>
    <t>Ларина Вероника</t>
  </si>
  <si>
    <t>Хлыстун Ярослава</t>
  </si>
  <si>
    <t>Новикова Алиса</t>
  </si>
  <si>
    <t>Агилова Ксения</t>
  </si>
  <si>
    <t>Хлыстун Елена</t>
  </si>
  <si>
    <t>Терентьева Ульяна</t>
  </si>
  <si>
    <t>Тарасова Наталья</t>
  </si>
  <si>
    <t>Ушаков Андрей</t>
  </si>
  <si>
    <t>Бхати  Викрам Кумар Дханрадж</t>
  </si>
  <si>
    <t>Шарма Ваншадж</t>
  </si>
  <si>
    <t>Виллипп  Ида</t>
  </si>
  <si>
    <t>Стукова Арина</t>
  </si>
  <si>
    <t>Прянишников Андрей</t>
  </si>
  <si>
    <t>Рыбалкин Олег</t>
  </si>
  <si>
    <t>Яковлена Ольга</t>
  </si>
  <si>
    <t>Николаева Наталья</t>
  </si>
  <si>
    <t>Шелестовская Алина</t>
  </si>
  <si>
    <t>Звонкова Юлия</t>
  </si>
  <si>
    <t>Карпов Евгений</t>
  </si>
  <si>
    <t>Гнездилов Петр</t>
  </si>
  <si>
    <t>Кадочникова Диана</t>
  </si>
  <si>
    <t>Куликова Арсения</t>
  </si>
  <si>
    <t>Куранцева Алена</t>
  </si>
  <si>
    <t>XD</t>
  </si>
  <si>
    <t>MD</t>
  </si>
  <si>
    <t>MS</t>
  </si>
  <si>
    <t>WD</t>
  </si>
  <si>
    <t>WS</t>
  </si>
  <si>
    <t>Студенты КемГУ-1</t>
  </si>
  <si>
    <t>Студенты КемГУ-2</t>
  </si>
  <si>
    <t>Студенты КемГУ-3</t>
  </si>
  <si>
    <t>Junior-1</t>
  </si>
  <si>
    <t>Команда 2</t>
  </si>
  <si>
    <t>Команда 1</t>
  </si>
  <si>
    <t>Команда 3</t>
  </si>
  <si>
    <t>КузГТУ</t>
  </si>
  <si>
    <t>КемГМА</t>
  </si>
  <si>
    <t>Динамо</t>
  </si>
  <si>
    <t>Junior-2</t>
  </si>
  <si>
    <t>Название команды</t>
  </si>
  <si>
    <t>Признак</t>
  </si>
  <si>
    <t>Мужская парная категория</t>
  </si>
  <si>
    <t>Женская парная категория</t>
  </si>
  <si>
    <t>Менх Виктор</t>
  </si>
  <si>
    <t>2:0</t>
  </si>
  <si>
    <t>2:1</t>
  </si>
  <si>
    <t>1:2</t>
  </si>
  <si>
    <t>0:2</t>
  </si>
  <si>
    <t>Жарова Вероника</t>
  </si>
  <si>
    <t>Открытый Чемпионат город Кемерово 2019 года 
по бадминтону среди клубных команд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</si>
  <si>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</si>
  <si>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</si>
  <si>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</si>
  <si>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</si>
  <si>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</si>
  <si>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</si>
  <si>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</si>
  <si>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</si>
  <si>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</si>
  <si>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</si>
  <si>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</si>
  <si>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Junior - 1</t>
  </si>
  <si>
    <t>Junior - 2</t>
  </si>
  <si>
    <t>Место</t>
  </si>
  <si>
    <t>-</t>
  </si>
  <si>
    <t>4-e</t>
  </si>
  <si>
    <t>5-e</t>
  </si>
  <si>
    <t>6-e</t>
  </si>
  <si>
    <t>7-e</t>
  </si>
  <si>
    <t>8-e</t>
  </si>
  <si>
    <t>9-e</t>
  </si>
  <si>
    <t>10-e</t>
  </si>
  <si>
    <t>11-e</t>
  </si>
  <si>
    <t>Итог</t>
  </si>
  <si>
    <t>Общекомандный зачет</t>
  </si>
  <si>
    <t>Ефимов Юрий Иванович</t>
  </si>
  <si>
    <t>Судья</t>
  </si>
  <si>
    <t>хорошо</t>
  </si>
  <si>
    <t>Хлыстун Ярослава Владимировна</t>
  </si>
  <si>
    <t>Сюсюкин Алексей Николаевич</t>
  </si>
</sst>
</file>

<file path=xl/styles.xml><?xml version="1.0" encoding="utf-8"?>
<styleSheet xmlns="http://schemas.openxmlformats.org/spreadsheetml/2006/main">
  <numFmts count="1">
    <numFmt numFmtId="164" formatCode="0.000"/>
  </numFmts>
  <fonts count="2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ahoma"/>
      <family val="2"/>
      <charset val="1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sz val="8"/>
      <name val="Arial Cyr"/>
      <family val="2"/>
      <charset val="204"/>
    </font>
    <font>
      <u/>
      <sz val="10"/>
      <name val="Arial Cyr"/>
      <family val="2"/>
      <charset val="204"/>
    </font>
    <font>
      <sz val="10"/>
      <color theme="1"/>
      <name val="Arial Cyr"/>
      <charset val="204"/>
    </font>
    <font>
      <sz val="11"/>
      <name val="Calibri"/>
      <family val="2"/>
      <charset val="204"/>
    </font>
    <font>
      <sz val="9"/>
      <color indexed="8"/>
      <name val="Times New Roman"/>
      <family val="1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8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121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5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6" fontId="0" fillId="0" borderId="0" xfId="0" applyNumberFormat="1" applyFill="1"/>
    <xf numFmtId="1" fontId="0" fillId="0" borderId="4" xfId="0" applyNumberFormat="1" applyFill="1" applyBorder="1" applyAlignment="1">
      <alignment horizontal="center"/>
    </xf>
    <xf numFmtId="0" fontId="8" fillId="0" borderId="0" xfId="2" applyFont="1" applyAlignment="1">
      <alignment horizontal="centerContinuous"/>
    </xf>
    <xf numFmtId="0" fontId="7" fillId="0" borderId="0" xfId="2" applyAlignment="1">
      <alignment horizontal="centerContinuous"/>
    </xf>
    <xf numFmtId="0" fontId="7" fillId="0" borderId="0" xfId="2"/>
    <xf numFmtId="0" fontId="8" fillId="0" borderId="0" xfId="2" applyFont="1" applyAlignment="1">
      <alignment horizontal="left"/>
    </xf>
    <xf numFmtId="0" fontId="9" fillId="0" borderId="0" xfId="2" applyFont="1" applyAlignment="1">
      <alignment horizontal="centerContinuous" wrapText="1"/>
    </xf>
    <xf numFmtId="0" fontId="8" fillId="0" borderId="0" xfId="2" applyFont="1" applyAlignment="1">
      <alignment horizontal="center"/>
    </xf>
    <xf numFmtId="0" fontId="10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7" fillId="0" borderId="0" xfId="2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0" fillId="0" borderId="6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4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 wrapText="1"/>
    </xf>
    <xf numFmtId="0" fontId="15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 vertical="center"/>
    </xf>
    <xf numFmtId="0" fontId="10" fillId="0" borderId="6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7" fillId="0" borderId="7" xfId="2" applyBorder="1" applyAlignment="1">
      <alignment vertical="center" wrapText="1"/>
    </xf>
    <xf numFmtId="0" fontId="7" fillId="0" borderId="1" xfId="2" applyBorder="1" applyAlignment="1">
      <alignment vertical="center" wrapText="1"/>
    </xf>
    <xf numFmtId="0" fontId="16" fillId="0" borderId="1" xfId="2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7" fillId="0" borderId="0" xfId="2" applyBorder="1" applyAlignment="1">
      <alignment vertical="center" wrapText="1"/>
    </xf>
    <xf numFmtId="0" fontId="7" fillId="0" borderId="0" xfId="2" applyBorder="1" applyAlignment="1">
      <alignment horizontal="center" vertical="center" wrapText="1"/>
    </xf>
    <xf numFmtId="0" fontId="17" fillId="0" borderId="0" xfId="2" applyFont="1" applyBorder="1" applyAlignment="1">
      <alignment vertical="top" wrapText="1"/>
    </xf>
    <xf numFmtId="0" fontId="17" fillId="0" borderId="0" xfId="2" applyFont="1" applyBorder="1" applyAlignment="1">
      <alignment horizontal="center" vertical="top" wrapText="1"/>
    </xf>
    <xf numFmtId="0" fontId="10" fillId="0" borderId="6" xfId="2" applyFon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1" fillId="0" borderId="0" xfId="2" applyFont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7" fillId="0" borderId="7" xfId="2" applyFont="1" applyBorder="1" applyAlignment="1">
      <alignment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14" fillId="0" borderId="0" xfId="2" applyFont="1" applyBorder="1" applyAlignment="1">
      <alignment horizontal="right" vertical="center"/>
    </xf>
    <xf numFmtId="49" fontId="1" fillId="0" borderId="2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20" fillId="0" borderId="1" xfId="0" applyFont="1" applyBorder="1"/>
    <xf numFmtId="0" fontId="20" fillId="0" borderId="5" xfId="0" applyFont="1" applyBorder="1"/>
    <xf numFmtId="0" fontId="20" fillId="0" borderId="11" xfId="0" applyFont="1" applyBorder="1"/>
    <xf numFmtId="0" fontId="20" fillId="0" borderId="2" xfId="0" applyFont="1" applyBorder="1"/>
    <xf numFmtId="0" fontId="7" fillId="0" borderId="5" xfId="2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19" fillId="0" borderId="5" xfId="0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7" fillId="0" borderId="1" xfId="2" applyFont="1" applyBorder="1" applyAlignment="1">
      <alignment vertical="center" wrapText="1"/>
    </xf>
    <xf numFmtId="0" fontId="23" fillId="0" borderId="0" xfId="0" applyFont="1" applyAlignment="1">
      <alignment horizontal="center"/>
    </xf>
    <xf numFmtId="0" fontId="19" fillId="0" borderId="1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7" fillId="0" borderId="1" xfId="2" applyBorder="1" applyAlignment="1">
      <alignment horizontal="left" vertical="center" wrapText="1"/>
    </xf>
    <xf numFmtId="0" fontId="7" fillId="0" borderId="7" xfId="2" applyBorder="1" applyAlignment="1">
      <alignment horizontal="left" vertical="center" wrapText="1"/>
    </xf>
    <xf numFmtId="0" fontId="7" fillId="0" borderId="8" xfId="2" applyBorder="1" applyAlignment="1">
      <alignment horizontal="left" vertic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Border="1" applyAlignment="1">
      <alignment horizontal="right" vertical="center" wrapText="1"/>
    </xf>
    <xf numFmtId="0" fontId="7" fillId="0" borderId="7" xfId="2" applyBorder="1" applyAlignment="1">
      <alignment vertical="center" wrapText="1"/>
    </xf>
    <xf numFmtId="0" fontId="7" fillId="0" borderId="8" xfId="2" applyBorder="1" applyAlignment="1">
      <alignment vertical="center" wrapText="1"/>
    </xf>
    <xf numFmtId="0" fontId="7" fillId="0" borderId="3" xfId="2" applyBorder="1" applyAlignment="1">
      <alignment horizontal="left" vertical="center" wrapText="1"/>
    </xf>
    <xf numFmtId="0" fontId="7" fillId="0" borderId="9" xfId="2" applyBorder="1" applyAlignment="1">
      <alignment horizontal="left" vertical="center" wrapText="1"/>
    </xf>
    <xf numFmtId="0" fontId="15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7" fillId="0" borderId="10" xfId="2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2" fillId="2" borderId="1" xfId="0" applyNumberFormat="1" applyFont="1" applyFill="1" applyBorder="1" applyAlignment="1">
      <alignment horizontal="center" vertical="center" wrapText="1"/>
    </xf>
    <xf numFmtId="1" fontId="23" fillId="0" borderId="2" xfId="0" applyNumberFormat="1" applyFont="1" applyBorder="1" applyAlignment="1">
      <alignment horizontal="center" vertical="center"/>
    </xf>
    <xf numFmtId="1" fontId="23" fillId="0" borderId="5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view="pageBreakPreview" zoomScaleNormal="100" zoomScaleSheetLayoutView="100" workbookViewId="0"/>
  </sheetViews>
  <sheetFormatPr defaultRowHeight="12.75"/>
  <cols>
    <col min="1" max="9" width="9.7109375" style="15" customWidth="1"/>
    <col min="10" max="16384" width="9.140625" style="15"/>
  </cols>
  <sheetData>
    <row r="1" spans="1:9" ht="18.75">
      <c r="A1" s="13" t="s">
        <v>35</v>
      </c>
      <c r="B1" s="14"/>
      <c r="C1" s="14"/>
      <c r="D1" s="14"/>
      <c r="E1" s="14"/>
      <c r="F1" s="14"/>
      <c r="G1" s="14"/>
      <c r="H1" s="14"/>
      <c r="I1" s="14"/>
    </row>
    <row r="2" spans="1:9" ht="18.75">
      <c r="A2" s="13" t="s">
        <v>36</v>
      </c>
      <c r="B2" s="14"/>
      <c r="C2" s="14"/>
      <c r="D2" s="14"/>
      <c r="E2" s="14"/>
      <c r="F2" s="14"/>
      <c r="G2" s="14"/>
      <c r="H2" s="14"/>
      <c r="I2" s="14"/>
    </row>
    <row r="3" spans="1:9" ht="18.75">
      <c r="A3" s="16"/>
    </row>
    <row r="4" spans="1:9" ht="18.75">
      <c r="A4" s="13" t="s">
        <v>115</v>
      </c>
      <c r="B4" s="14"/>
      <c r="C4" s="14"/>
      <c r="D4" s="14"/>
      <c r="E4" s="14"/>
      <c r="F4" s="14"/>
      <c r="G4" s="14"/>
      <c r="H4" s="14"/>
      <c r="I4" s="14"/>
    </row>
    <row r="5" spans="1:9" ht="18.75">
      <c r="A5" s="13" t="s">
        <v>116</v>
      </c>
      <c r="B5" s="14"/>
      <c r="C5" s="14"/>
      <c r="D5" s="14"/>
      <c r="E5" s="14"/>
      <c r="F5" s="14"/>
      <c r="G5" s="14"/>
      <c r="H5" s="14"/>
      <c r="I5" s="14"/>
    </row>
    <row r="6" spans="1:9" ht="18.75">
      <c r="A6" s="16"/>
    </row>
    <row r="7" spans="1:9" ht="18.75">
      <c r="A7" s="13" t="s">
        <v>37</v>
      </c>
      <c r="B7" s="14"/>
      <c r="C7" s="14"/>
      <c r="D7" s="14"/>
      <c r="E7" s="14"/>
      <c r="F7" s="14"/>
      <c r="G7" s="14"/>
      <c r="H7" s="14"/>
      <c r="I7" s="14"/>
    </row>
    <row r="8" spans="1:9" ht="18.75">
      <c r="A8" s="13" t="s">
        <v>38</v>
      </c>
      <c r="B8" s="14"/>
      <c r="C8" s="14"/>
      <c r="D8" s="14"/>
      <c r="E8" s="14"/>
      <c r="F8" s="14"/>
      <c r="G8" s="14"/>
      <c r="H8" s="14"/>
      <c r="I8" s="14"/>
    </row>
    <row r="9" spans="1:9" ht="18.75">
      <c r="A9" s="16"/>
    </row>
    <row r="10" spans="1:9" ht="18.75">
      <c r="A10" s="16"/>
    </row>
    <row r="11" spans="1:9" ht="18.75">
      <c r="A11" s="16"/>
    </row>
    <row r="12" spans="1:9" ht="18.75">
      <c r="A12" s="16"/>
    </row>
    <row r="13" spans="1:9" ht="18.75">
      <c r="A13" s="16"/>
    </row>
    <row r="14" spans="1:9" ht="18.75">
      <c r="A14" s="16"/>
    </row>
    <row r="15" spans="1:9" ht="18.75">
      <c r="A15" s="16"/>
    </row>
    <row r="16" spans="1:9" ht="18.75">
      <c r="A16" s="16"/>
    </row>
    <row r="17" spans="1:9" ht="18.75">
      <c r="A17" s="16"/>
    </row>
    <row r="18" spans="1:9" ht="45">
      <c r="A18" s="17" t="s">
        <v>184</v>
      </c>
      <c r="B18" s="14"/>
      <c r="C18" s="14"/>
      <c r="D18" s="14"/>
      <c r="E18" s="14"/>
      <c r="F18" s="14"/>
      <c r="G18" s="14"/>
      <c r="H18" s="14"/>
      <c r="I18" s="14"/>
    </row>
    <row r="19" spans="1:9" ht="22.5">
      <c r="A19" s="17"/>
      <c r="B19" s="17"/>
      <c r="C19" s="17"/>
      <c r="D19" s="17"/>
      <c r="E19" s="17"/>
      <c r="F19" s="17"/>
      <c r="G19" s="17"/>
      <c r="H19" s="17"/>
      <c r="I19" s="17"/>
    </row>
    <row r="20" spans="1:9" ht="18.75">
      <c r="A20" s="16"/>
    </row>
    <row r="21" spans="1:9" ht="18.75">
      <c r="A21" s="16"/>
    </row>
    <row r="22" spans="1:9" ht="18.75">
      <c r="A22" s="16"/>
    </row>
    <row r="23" spans="1:9" ht="18.75">
      <c r="A23" s="13" t="s">
        <v>39</v>
      </c>
      <c r="B23" s="14"/>
      <c r="C23" s="14"/>
      <c r="D23" s="14"/>
      <c r="E23" s="14"/>
      <c r="F23" s="14"/>
      <c r="G23" s="14"/>
      <c r="H23" s="14"/>
      <c r="I23" s="14"/>
    </row>
    <row r="24" spans="1:9" ht="18.75">
      <c r="A24" s="18"/>
    </row>
    <row r="25" spans="1:9" ht="18.75">
      <c r="A25" s="13" t="s">
        <v>123</v>
      </c>
      <c r="B25" s="14"/>
      <c r="C25" s="14"/>
      <c r="D25" s="14"/>
      <c r="E25" s="14"/>
      <c r="F25" s="14"/>
      <c r="G25" s="14"/>
      <c r="H25" s="14"/>
      <c r="I25" s="14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4"/>
  <sheetViews>
    <sheetView view="pageBreakPreview" zoomScale="115" zoomScaleNormal="100" zoomScaleSheetLayoutView="115" workbookViewId="0"/>
  </sheetViews>
  <sheetFormatPr defaultRowHeight="12.75"/>
  <cols>
    <col min="1" max="1" width="3.5703125" style="21" customWidth="1"/>
    <col min="2" max="2" width="11.5703125" style="21" customWidth="1"/>
    <col min="3" max="3" width="21.5703125" style="21" customWidth="1"/>
    <col min="4" max="4" width="12.42578125" style="21" customWidth="1"/>
    <col min="5" max="5" width="11" style="21" customWidth="1"/>
    <col min="6" max="6" width="15.42578125" style="21" customWidth="1"/>
    <col min="7" max="7" width="10.7109375" style="21" customWidth="1"/>
    <col min="8" max="16384" width="9.140625" style="21"/>
  </cols>
  <sheetData>
    <row r="1" spans="1:13" s="19" customFormat="1">
      <c r="C1" s="20"/>
      <c r="D1" s="84" t="s">
        <v>40</v>
      </c>
      <c r="E1" s="84"/>
      <c r="F1" s="84"/>
      <c r="G1" s="20"/>
      <c r="H1" s="20"/>
      <c r="I1" s="20"/>
      <c r="J1" s="20"/>
      <c r="K1" s="21"/>
    </row>
    <row r="2" spans="1:13" s="19" customFormat="1" ht="11.25" customHeight="1">
      <c r="C2" s="20"/>
      <c r="D2" s="20"/>
      <c r="E2" s="20"/>
      <c r="G2" s="20"/>
      <c r="H2" s="20"/>
      <c r="I2" s="20"/>
      <c r="J2" s="20"/>
      <c r="K2" s="21"/>
      <c r="L2" s="22"/>
      <c r="M2" s="22"/>
    </row>
    <row r="3" spans="1:13" s="28" customFormat="1" ht="15" customHeight="1">
      <c r="A3" s="90" t="str">
        <f>Лист1!A18</f>
        <v>Открытый Чемпионат город Кемерово 2019 года 
по бадминтону среди клубных команд</v>
      </c>
      <c r="B3" s="90"/>
      <c r="C3" s="90"/>
      <c r="D3" s="90"/>
      <c r="E3" s="90"/>
      <c r="F3" s="90"/>
      <c r="G3" s="90"/>
      <c r="H3" s="24"/>
      <c r="I3" s="24"/>
      <c r="J3" s="24"/>
      <c r="K3" s="24"/>
      <c r="L3" s="27"/>
    </row>
    <row r="4" spans="1:13" s="28" customFormat="1" ht="15" customHeight="1">
      <c r="D4" s="63" t="s">
        <v>41</v>
      </c>
      <c r="E4" s="29"/>
      <c r="F4" s="29"/>
      <c r="G4" s="29"/>
      <c r="H4" s="29"/>
      <c r="I4" s="29"/>
      <c r="J4" s="29"/>
      <c r="K4" s="29"/>
    </row>
    <row r="5" spans="1:13" s="19" customFormat="1" ht="12.75" customHeight="1">
      <c r="E5" s="85"/>
      <c r="F5" s="85"/>
      <c r="G5" s="85"/>
      <c r="H5" s="30"/>
      <c r="I5" s="30"/>
      <c r="J5" s="30"/>
      <c r="K5" s="30"/>
      <c r="L5" s="31"/>
    </row>
    <row r="6" spans="1:13" s="28" customFormat="1" ht="12.75" customHeight="1">
      <c r="B6" s="32" t="s">
        <v>42</v>
      </c>
      <c r="C6" s="33" t="s">
        <v>43</v>
      </c>
      <c r="E6" s="32" t="s">
        <v>44</v>
      </c>
      <c r="F6" s="25" t="str">
        <f>Лист1!A25</f>
        <v>23-24 марта 2019 г.</v>
      </c>
      <c r="G6" s="24"/>
      <c r="J6" s="34"/>
      <c r="K6" s="91"/>
      <c r="L6" s="91"/>
    </row>
    <row r="7" spans="1:13" s="28" customFormat="1" ht="12.75" customHeight="1">
      <c r="A7" s="35"/>
      <c r="B7" s="33"/>
      <c r="C7" s="26"/>
      <c r="D7" s="26"/>
      <c r="E7" s="36"/>
      <c r="F7" s="36"/>
      <c r="G7" s="26"/>
      <c r="H7" s="23"/>
      <c r="I7" s="23"/>
      <c r="J7" s="32"/>
      <c r="K7" s="23"/>
      <c r="L7" s="23"/>
    </row>
    <row r="8" spans="1:13" s="38" customFormat="1" ht="45" customHeight="1">
      <c r="A8" s="37" t="s">
        <v>45</v>
      </c>
      <c r="B8" s="92" t="s">
        <v>46</v>
      </c>
      <c r="C8" s="93"/>
      <c r="D8" s="37" t="s">
        <v>42</v>
      </c>
      <c r="E8" s="37" t="s">
        <v>47</v>
      </c>
      <c r="F8" s="37" t="s">
        <v>48</v>
      </c>
      <c r="G8" s="37" t="s">
        <v>49</v>
      </c>
    </row>
    <row r="9" spans="1:13" ht="15" customHeight="1">
      <c r="A9" s="39">
        <v>1</v>
      </c>
      <c r="B9" s="81" t="s">
        <v>50</v>
      </c>
      <c r="C9" s="81"/>
      <c r="D9" s="42" t="s">
        <v>43</v>
      </c>
      <c r="E9" s="41" t="s">
        <v>32</v>
      </c>
      <c r="F9" s="42" t="s">
        <v>30</v>
      </c>
      <c r="G9" s="42" t="s">
        <v>212</v>
      </c>
    </row>
    <row r="10" spans="1:13" ht="15" customHeight="1">
      <c r="A10" s="40">
        <v>2</v>
      </c>
      <c r="B10" s="94" t="s">
        <v>111</v>
      </c>
      <c r="C10" s="83"/>
      <c r="D10" s="42" t="s">
        <v>43</v>
      </c>
      <c r="E10" s="41"/>
      <c r="F10" s="42" t="s">
        <v>51</v>
      </c>
      <c r="G10" s="42" t="s">
        <v>212</v>
      </c>
    </row>
    <row r="11" spans="1:13" ht="15" customHeight="1">
      <c r="A11" s="39">
        <v>3</v>
      </c>
      <c r="B11" s="82" t="s">
        <v>210</v>
      </c>
      <c r="C11" s="83"/>
      <c r="D11" s="42" t="s">
        <v>43</v>
      </c>
      <c r="E11" s="42"/>
      <c r="F11" s="42" t="s">
        <v>211</v>
      </c>
      <c r="G11" s="42" t="s">
        <v>212</v>
      </c>
    </row>
    <row r="12" spans="1:13" ht="15" customHeight="1">
      <c r="A12" s="39">
        <v>4</v>
      </c>
      <c r="B12" s="82" t="s">
        <v>214</v>
      </c>
      <c r="C12" s="83"/>
      <c r="D12" s="42" t="s">
        <v>43</v>
      </c>
      <c r="E12" s="40"/>
      <c r="F12" s="42" t="s">
        <v>211</v>
      </c>
      <c r="G12" s="42" t="s">
        <v>212</v>
      </c>
    </row>
    <row r="13" spans="1:13" ht="15" customHeight="1">
      <c r="A13" s="39">
        <v>5</v>
      </c>
      <c r="B13" s="82" t="s">
        <v>213</v>
      </c>
      <c r="C13" s="83"/>
      <c r="D13" s="42" t="s">
        <v>43</v>
      </c>
      <c r="E13" s="41"/>
      <c r="F13" s="42" t="s">
        <v>211</v>
      </c>
      <c r="G13" s="42" t="s">
        <v>212</v>
      </c>
    </row>
    <row r="14" spans="1:13" ht="15" customHeight="1">
      <c r="A14" s="39">
        <v>6</v>
      </c>
      <c r="B14" s="81"/>
      <c r="C14" s="81"/>
      <c r="D14" s="42"/>
      <c r="E14" s="41"/>
      <c r="F14" s="42"/>
      <c r="G14" s="40"/>
    </row>
    <row r="15" spans="1:13" ht="15" customHeight="1">
      <c r="A15" s="40">
        <v>7</v>
      </c>
      <c r="B15" s="86"/>
      <c r="C15" s="87"/>
      <c r="D15" s="42"/>
      <c r="E15" s="42"/>
      <c r="F15" s="42"/>
      <c r="G15" s="40"/>
    </row>
    <row r="16" spans="1:13" ht="15" customHeight="1">
      <c r="A16" s="39">
        <v>8</v>
      </c>
      <c r="B16" s="82"/>
      <c r="C16" s="83"/>
      <c r="D16" s="42"/>
      <c r="E16" s="42"/>
      <c r="F16" s="42"/>
      <c r="G16" s="40"/>
    </row>
    <row r="17" spans="1:7" ht="15" customHeight="1">
      <c r="A17" s="39">
        <v>9</v>
      </c>
      <c r="B17" s="82"/>
      <c r="C17" s="83"/>
      <c r="D17" s="42"/>
      <c r="E17" s="40"/>
      <c r="F17" s="42"/>
      <c r="G17" s="40"/>
    </row>
    <row r="18" spans="1:7" ht="15" customHeight="1">
      <c r="A18" s="39">
        <v>10</v>
      </c>
      <c r="B18" s="82"/>
      <c r="C18" s="83"/>
      <c r="D18" s="42"/>
      <c r="E18" s="40"/>
      <c r="F18" s="42"/>
      <c r="G18" s="40"/>
    </row>
    <row r="19" spans="1:7" ht="15" customHeight="1">
      <c r="A19" s="39">
        <v>11</v>
      </c>
      <c r="B19" s="88"/>
      <c r="C19" s="89"/>
      <c r="D19" s="42"/>
      <c r="E19" s="40"/>
      <c r="F19" s="42"/>
      <c r="G19" s="40"/>
    </row>
    <row r="20" spans="1:7" ht="15" customHeight="1">
      <c r="A20" s="39">
        <v>12</v>
      </c>
      <c r="B20" s="82"/>
      <c r="C20" s="83"/>
      <c r="D20" s="42"/>
      <c r="E20" s="40"/>
      <c r="F20" s="42"/>
      <c r="G20" s="40"/>
    </row>
    <row r="21" spans="1:7" ht="15" customHeight="1">
      <c r="A21" s="43"/>
      <c r="B21" s="44"/>
      <c r="C21" s="44"/>
      <c r="D21" s="43"/>
      <c r="E21" s="43"/>
      <c r="F21" s="43"/>
      <c r="G21" s="43"/>
    </row>
    <row r="22" spans="1:7" ht="13.5" customHeight="1">
      <c r="A22" s="35" t="s">
        <v>30</v>
      </c>
      <c r="B22" s="35"/>
      <c r="C22" s="47"/>
      <c r="D22" s="80" t="s">
        <v>52</v>
      </c>
      <c r="E22" s="80"/>
      <c r="F22" s="80"/>
      <c r="G22" s="80"/>
    </row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</sheetData>
  <mergeCells count="18">
    <mergeCell ref="K6:L6"/>
    <mergeCell ref="B8:C8"/>
    <mergeCell ref="B12:C12"/>
    <mergeCell ref="B14:C14"/>
    <mergeCell ref="B10:C10"/>
    <mergeCell ref="D22:G22"/>
    <mergeCell ref="B9:C9"/>
    <mergeCell ref="B16:C16"/>
    <mergeCell ref="D1:F1"/>
    <mergeCell ref="E5:G5"/>
    <mergeCell ref="B15:C15"/>
    <mergeCell ref="B17:C17"/>
    <mergeCell ref="B18:C18"/>
    <mergeCell ref="B19:C19"/>
    <mergeCell ref="B20:C20"/>
    <mergeCell ref="B11:C11"/>
    <mergeCell ref="B13:C13"/>
    <mergeCell ref="A3:G3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36"/>
  <sheetViews>
    <sheetView tabSelected="1" view="pageBreakPreview" zoomScale="85" zoomScaleNormal="100" zoomScaleSheetLayoutView="85" workbookViewId="0">
      <selection sqref="A1:F1"/>
    </sheetView>
  </sheetViews>
  <sheetFormatPr defaultRowHeight="12.75"/>
  <cols>
    <col min="1" max="1" width="3.5703125" style="21" customWidth="1"/>
    <col min="2" max="2" width="28.28515625" style="21" customWidth="1"/>
    <col min="3" max="3" width="15.42578125" style="21" customWidth="1"/>
    <col min="4" max="4" width="11.85546875" style="21" customWidth="1"/>
    <col min="5" max="5" width="15.42578125" style="21" customWidth="1"/>
    <col min="6" max="6" width="14" style="21" customWidth="1"/>
    <col min="7" max="7" width="18.42578125" style="21" customWidth="1"/>
    <col min="8" max="8" width="9.28515625" style="21" customWidth="1"/>
    <col min="9" max="9" width="24.85546875" style="21" customWidth="1"/>
    <col min="10" max="10" width="17" style="21" customWidth="1"/>
    <col min="11" max="16384" width="9.140625" style="21"/>
  </cols>
  <sheetData>
    <row r="1" spans="1:22" s="19" customFormat="1" ht="12.75" customHeight="1">
      <c r="A1" s="95" t="s">
        <v>53</v>
      </c>
      <c r="B1" s="95"/>
      <c r="C1" s="95"/>
      <c r="D1" s="95"/>
      <c r="E1" s="95"/>
      <c r="F1" s="95"/>
      <c r="G1" s="20"/>
      <c r="H1" s="20"/>
      <c r="I1" s="20"/>
      <c r="J1" s="20"/>
      <c r="K1" s="20"/>
    </row>
    <row r="2" spans="1:22" s="19" customFormat="1" ht="11.25" customHeight="1">
      <c r="C2" s="20"/>
      <c r="D2" s="20"/>
      <c r="F2" s="20"/>
      <c r="G2" s="20"/>
      <c r="H2" s="20"/>
      <c r="I2" s="20"/>
      <c r="J2" s="20"/>
      <c r="K2" s="20"/>
      <c r="L2" s="22"/>
    </row>
    <row r="3" spans="1:22" s="28" customFormat="1">
      <c r="A3" s="90" t="str">
        <f>СписокСудей!A3</f>
        <v>Открытый Чемпионат город Кемерово 2019 года 
по бадминтону среди клубных команд</v>
      </c>
      <c r="B3" s="90"/>
      <c r="C3" s="90"/>
      <c r="D3" s="90"/>
      <c r="E3" s="90"/>
      <c r="F3" s="90"/>
      <c r="G3" s="90"/>
      <c r="H3" s="24"/>
      <c r="I3" s="24"/>
      <c r="J3" s="24"/>
      <c r="K3" s="24"/>
      <c r="V3" s="19"/>
    </row>
    <row r="4" spans="1:22" s="28" customFormat="1" ht="15" customHeight="1">
      <c r="A4" s="97" t="s">
        <v>41</v>
      </c>
      <c r="B4" s="97"/>
      <c r="C4" s="97"/>
      <c r="D4" s="97"/>
      <c r="E4" s="97"/>
      <c r="F4" s="97"/>
      <c r="G4" s="97"/>
      <c r="H4" s="29"/>
      <c r="I4" s="29"/>
      <c r="J4" s="29"/>
      <c r="K4" s="29"/>
    </row>
    <row r="5" spans="1:22" s="19" customFormat="1" ht="12.75" customHeight="1">
      <c r="D5" s="85"/>
      <c r="E5" s="85"/>
      <c r="F5" s="85"/>
      <c r="G5" s="30"/>
      <c r="H5" s="30"/>
      <c r="I5" s="30"/>
      <c r="J5" s="30"/>
      <c r="K5" s="30"/>
    </row>
    <row r="6" spans="1:22" s="28" customFormat="1" ht="12.75" customHeight="1">
      <c r="B6" s="32" t="s">
        <v>44</v>
      </c>
      <c r="C6" s="25" t="str">
        <f>СписокСудей!F6</f>
        <v>23-24 марта 2019 г.</v>
      </c>
      <c r="E6" s="32" t="s">
        <v>42</v>
      </c>
      <c r="F6" s="33" t="str">
        <f>СписокСудей!C6</f>
        <v>Кемерово</v>
      </c>
      <c r="K6" s="34"/>
    </row>
    <row r="7" spans="1:22" s="28" customFormat="1" ht="12.75" customHeight="1">
      <c r="A7" s="35"/>
      <c r="B7" s="33"/>
      <c r="C7" s="26"/>
      <c r="D7" s="36"/>
      <c r="E7" s="36"/>
      <c r="F7" s="51"/>
      <c r="G7" s="23"/>
      <c r="H7" s="23"/>
      <c r="I7" s="23"/>
      <c r="J7" s="23"/>
      <c r="K7" s="32"/>
    </row>
    <row r="8" spans="1:22" s="38" customFormat="1" ht="33.6" customHeight="1">
      <c r="A8" s="50" t="s">
        <v>45</v>
      </c>
      <c r="B8" s="55" t="s">
        <v>54</v>
      </c>
      <c r="C8" s="56" t="s">
        <v>42</v>
      </c>
      <c r="D8" s="56" t="s">
        <v>55</v>
      </c>
      <c r="E8" s="55" t="s">
        <v>56</v>
      </c>
      <c r="F8" s="50" t="s">
        <v>57</v>
      </c>
      <c r="G8" s="50" t="s">
        <v>174</v>
      </c>
      <c r="H8" s="37" t="s">
        <v>175</v>
      </c>
    </row>
    <row r="9" spans="1:22" ht="15" customHeight="1">
      <c r="A9" s="54">
        <v>1</v>
      </c>
      <c r="B9" s="58" t="s">
        <v>70</v>
      </c>
      <c r="C9" s="57" t="s">
        <v>43</v>
      </c>
      <c r="D9" s="59" t="s">
        <v>33</v>
      </c>
      <c r="E9" s="60">
        <v>1998</v>
      </c>
      <c r="F9" s="59" t="s">
        <v>158</v>
      </c>
      <c r="G9" s="62" t="s">
        <v>163</v>
      </c>
      <c r="H9" s="68">
        <v>2</v>
      </c>
    </row>
    <row r="10" spans="1:22" ht="15" customHeight="1">
      <c r="A10" s="54">
        <v>2</v>
      </c>
      <c r="B10" s="58" t="s">
        <v>124</v>
      </c>
      <c r="C10" s="57" t="s">
        <v>43</v>
      </c>
      <c r="D10" s="59" t="s">
        <v>58</v>
      </c>
      <c r="E10" s="60">
        <v>1999</v>
      </c>
      <c r="F10" s="59" t="s">
        <v>159</v>
      </c>
      <c r="G10" s="62" t="s">
        <v>163</v>
      </c>
      <c r="H10" s="69">
        <v>6</v>
      </c>
    </row>
    <row r="11" spans="1:22" ht="15" customHeight="1">
      <c r="A11" s="54">
        <v>3</v>
      </c>
      <c r="B11" s="58" t="s">
        <v>125</v>
      </c>
      <c r="C11" s="57" t="s">
        <v>43</v>
      </c>
      <c r="D11" s="59" t="s">
        <v>58</v>
      </c>
      <c r="E11" s="60">
        <v>1997</v>
      </c>
      <c r="F11" s="59" t="s">
        <v>159</v>
      </c>
      <c r="G11" s="62" t="s">
        <v>163</v>
      </c>
      <c r="H11" s="68">
        <v>6</v>
      </c>
    </row>
    <row r="12" spans="1:22" ht="15" customHeight="1">
      <c r="A12" s="54">
        <v>4</v>
      </c>
      <c r="B12" s="58" t="s">
        <v>126</v>
      </c>
      <c r="C12" s="57" t="s">
        <v>43</v>
      </c>
      <c r="D12" s="59" t="s">
        <v>58</v>
      </c>
      <c r="E12" s="60">
        <v>1997</v>
      </c>
      <c r="F12" s="59" t="s">
        <v>160</v>
      </c>
      <c r="G12" s="62" t="s">
        <v>163</v>
      </c>
      <c r="H12" s="68">
        <v>4</v>
      </c>
    </row>
    <row r="13" spans="1:22" ht="15" customHeight="1">
      <c r="A13" s="54">
        <v>5</v>
      </c>
      <c r="B13" s="58" t="s">
        <v>64</v>
      </c>
      <c r="C13" s="57" t="s">
        <v>43</v>
      </c>
      <c r="D13" s="59" t="s">
        <v>58</v>
      </c>
      <c r="E13" s="60">
        <v>1997</v>
      </c>
      <c r="F13" s="59" t="s">
        <v>161</v>
      </c>
      <c r="G13" s="62" t="s">
        <v>163</v>
      </c>
      <c r="H13" s="68">
        <v>3</v>
      </c>
    </row>
    <row r="14" spans="1:22" ht="15" customHeight="1">
      <c r="A14" s="54">
        <v>6</v>
      </c>
      <c r="B14" s="58" t="s">
        <v>65</v>
      </c>
      <c r="C14" s="57" t="s">
        <v>43</v>
      </c>
      <c r="D14" s="59" t="s">
        <v>33</v>
      </c>
      <c r="E14" s="60">
        <v>1997</v>
      </c>
      <c r="F14" s="59" t="s">
        <v>162</v>
      </c>
      <c r="G14" s="62" t="s">
        <v>163</v>
      </c>
      <c r="H14" s="70">
        <v>3</v>
      </c>
    </row>
    <row r="15" spans="1:22" ht="15" customHeight="1">
      <c r="A15" s="54">
        <v>7</v>
      </c>
      <c r="B15" s="58" t="s">
        <v>66</v>
      </c>
      <c r="C15" s="57" t="s">
        <v>43</v>
      </c>
      <c r="D15" s="59" t="s">
        <v>58</v>
      </c>
      <c r="E15" s="60">
        <v>1999</v>
      </c>
      <c r="F15" s="59" t="s">
        <v>161</v>
      </c>
      <c r="G15" s="62" t="s">
        <v>163</v>
      </c>
      <c r="H15" s="68">
        <v>3</v>
      </c>
    </row>
    <row r="16" spans="1:22" ht="15" customHeight="1">
      <c r="A16" s="54">
        <v>8</v>
      </c>
      <c r="B16" s="58" t="s">
        <v>62</v>
      </c>
      <c r="C16" s="57" t="s">
        <v>43</v>
      </c>
      <c r="D16" s="59" t="s">
        <v>33</v>
      </c>
      <c r="E16" s="60">
        <v>1996</v>
      </c>
      <c r="F16" s="59" t="s">
        <v>158</v>
      </c>
      <c r="G16" s="62" t="s">
        <v>163</v>
      </c>
      <c r="H16" s="68">
        <v>2</v>
      </c>
    </row>
    <row r="17" spans="1:8" ht="15" customHeight="1">
      <c r="A17" s="54">
        <v>9</v>
      </c>
      <c r="B17" s="58" t="s">
        <v>114</v>
      </c>
      <c r="C17" s="57" t="s">
        <v>43</v>
      </c>
      <c r="D17" s="59" t="s">
        <v>58</v>
      </c>
      <c r="E17" s="60">
        <v>2001</v>
      </c>
      <c r="F17" s="59" t="s">
        <v>160</v>
      </c>
      <c r="G17" s="62" t="s">
        <v>164</v>
      </c>
      <c r="H17" s="68">
        <v>5</v>
      </c>
    </row>
    <row r="18" spans="1:8" ht="15" customHeight="1">
      <c r="A18" s="54">
        <v>10</v>
      </c>
      <c r="B18" s="58" t="s">
        <v>112</v>
      </c>
      <c r="C18" s="57" t="s">
        <v>43</v>
      </c>
      <c r="D18" s="59" t="s">
        <v>58</v>
      </c>
      <c r="E18" s="60">
        <v>2001</v>
      </c>
      <c r="F18" s="59" t="s">
        <v>159</v>
      </c>
      <c r="G18" s="62" t="s">
        <v>164</v>
      </c>
      <c r="H18" s="68">
        <v>7</v>
      </c>
    </row>
    <row r="19" spans="1:8" ht="15" customHeight="1">
      <c r="A19" s="54">
        <v>11</v>
      </c>
      <c r="B19" s="58" t="s">
        <v>117</v>
      </c>
      <c r="C19" s="57" t="s">
        <v>43</v>
      </c>
      <c r="D19" s="59" t="s">
        <v>58</v>
      </c>
      <c r="E19" s="60">
        <v>2000</v>
      </c>
      <c r="F19" s="59" t="s">
        <v>159</v>
      </c>
      <c r="G19" s="62" t="s">
        <v>164</v>
      </c>
      <c r="H19" s="68">
        <v>7</v>
      </c>
    </row>
    <row r="20" spans="1:8" ht="15" customHeight="1">
      <c r="A20" s="54">
        <v>12</v>
      </c>
      <c r="B20" s="58" t="s">
        <v>118</v>
      </c>
      <c r="C20" s="57" t="s">
        <v>43</v>
      </c>
      <c r="D20" s="59" t="s">
        <v>58</v>
      </c>
      <c r="E20" s="60">
        <v>2000</v>
      </c>
      <c r="F20" s="59" t="s">
        <v>158</v>
      </c>
      <c r="G20" s="62" t="s">
        <v>164</v>
      </c>
      <c r="H20" s="68">
        <v>8</v>
      </c>
    </row>
    <row r="21" spans="1:8" ht="15" customHeight="1">
      <c r="A21" s="54">
        <v>13</v>
      </c>
      <c r="B21" s="58" t="s">
        <v>119</v>
      </c>
      <c r="C21" s="57" t="s">
        <v>43</v>
      </c>
      <c r="D21" s="59" t="s">
        <v>58</v>
      </c>
      <c r="E21" s="60">
        <v>2000</v>
      </c>
      <c r="F21" s="59" t="s">
        <v>162</v>
      </c>
      <c r="G21" s="62" t="s">
        <v>164</v>
      </c>
      <c r="H21" s="70">
        <v>7</v>
      </c>
    </row>
    <row r="22" spans="1:8" ht="15" customHeight="1">
      <c r="A22" s="54">
        <v>14</v>
      </c>
      <c r="B22" s="58" t="s">
        <v>110</v>
      </c>
      <c r="C22" s="57" t="s">
        <v>43</v>
      </c>
      <c r="D22" s="59" t="s">
        <v>58</v>
      </c>
      <c r="E22" s="60">
        <v>2000</v>
      </c>
      <c r="F22" s="59" t="s">
        <v>161</v>
      </c>
      <c r="G22" s="62" t="s">
        <v>164</v>
      </c>
      <c r="H22" s="68">
        <v>8</v>
      </c>
    </row>
    <row r="23" spans="1:8" ht="15" customHeight="1">
      <c r="A23" s="54">
        <v>15</v>
      </c>
      <c r="B23" s="58" t="s">
        <v>127</v>
      </c>
      <c r="C23" s="57" t="s">
        <v>43</v>
      </c>
      <c r="D23" s="59" t="s">
        <v>58</v>
      </c>
      <c r="E23" s="60">
        <v>2001</v>
      </c>
      <c r="F23" s="59" t="s">
        <v>161</v>
      </c>
      <c r="G23" s="62" t="s">
        <v>164</v>
      </c>
      <c r="H23" s="68">
        <v>8</v>
      </c>
    </row>
    <row r="24" spans="1:8" ht="15" customHeight="1">
      <c r="A24" s="54">
        <v>16</v>
      </c>
      <c r="B24" s="58" t="s">
        <v>128</v>
      </c>
      <c r="C24" s="57" t="s">
        <v>43</v>
      </c>
      <c r="D24" s="59" t="s">
        <v>58</v>
      </c>
      <c r="E24" s="60">
        <v>2000</v>
      </c>
      <c r="F24" s="59" t="s">
        <v>158</v>
      </c>
      <c r="G24" s="62" t="s">
        <v>164</v>
      </c>
      <c r="H24" s="68">
        <v>8</v>
      </c>
    </row>
    <row r="25" spans="1:8" ht="15" customHeight="1">
      <c r="A25" s="54">
        <v>17</v>
      </c>
      <c r="B25" s="58" t="s">
        <v>100</v>
      </c>
      <c r="C25" s="57" t="s">
        <v>43</v>
      </c>
      <c r="D25" s="59" t="s">
        <v>58</v>
      </c>
      <c r="E25" s="60">
        <v>1997</v>
      </c>
      <c r="F25" s="59" t="s">
        <v>160</v>
      </c>
      <c r="G25" s="62" t="s">
        <v>165</v>
      </c>
      <c r="H25" s="68">
        <v>6</v>
      </c>
    </row>
    <row r="26" spans="1:8" ht="15" customHeight="1">
      <c r="A26" s="54">
        <v>18</v>
      </c>
      <c r="B26" s="58" t="s">
        <v>129</v>
      </c>
      <c r="C26" s="57" t="s">
        <v>43</v>
      </c>
      <c r="D26" s="59" t="s">
        <v>58</v>
      </c>
      <c r="E26" s="60">
        <v>2000</v>
      </c>
      <c r="F26" s="59" t="s">
        <v>158</v>
      </c>
      <c r="G26" s="62" t="s">
        <v>165</v>
      </c>
      <c r="H26" s="68">
        <v>10</v>
      </c>
    </row>
    <row r="27" spans="1:8" ht="15" customHeight="1">
      <c r="A27" s="54">
        <v>19</v>
      </c>
      <c r="B27" s="58" t="s">
        <v>109</v>
      </c>
      <c r="C27" s="57" t="s">
        <v>43</v>
      </c>
      <c r="D27" s="59" t="s">
        <v>58</v>
      </c>
      <c r="E27" s="60">
        <v>1998</v>
      </c>
      <c r="F27" s="59" t="s">
        <v>159</v>
      </c>
      <c r="G27" s="62" t="s">
        <v>165</v>
      </c>
      <c r="H27" s="69">
        <v>9</v>
      </c>
    </row>
    <row r="28" spans="1:8" ht="15" customHeight="1">
      <c r="A28" s="54">
        <v>20</v>
      </c>
      <c r="B28" s="58" t="s">
        <v>130</v>
      </c>
      <c r="C28" s="57" t="s">
        <v>43</v>
      </c>
      <c r="D28" s="59" t="s">
        <v>58</v>
      </c>
      <c r="E28" s="60">
        <v>1997</v>
      </c>
      <c r="F28" s="59" t="s">
        <v>159</v>
      </c>
      <c r="G28" s="62" t="s">
        <v>165</v>
      </c>
      <c r="H28" s="68">
        <v>9</v>
      </c>
    </row>
    <row r="29" spans="1:8" ht="15" customHeight="1">
      <c r="A29" s="54">
        <v>21</v>
      </c>
      <c r="B29" s="58" t="s">
        <v>131</v>
      </c>
      <c r="C29" s="57" t="s">
        <v>43</v>
      </c>
      <c r="D29" s="59" t="s">
        <v>58</v>
      </c>
      <c r="E29" s="60">
        <v>1998</v>
      </c>
      <c r="F29" s="59" t="s">
        <v>158</v>
      </c>
      <c r="G29" s="62" t="s">
        <v>165</v>
      </c>
      <c r="H29" s="68">
        <v>10</v>
      </c>
    </row>
    <row r="30" spans="1:8" ht="15" customHeight="1">
      <c r="A30" s="54">
        <v>22</v>
      </c>
      <c r="B30" s="58" t="s">
        <v>92</v>
      </c>
      <c r="C30" s="57" t="s">
        <v>43</v>
      </c>
      <c r="D30" s="59" t="s">
        <v>58</v>
      </c>
      <c r="E30" s="60">
        <v>1998</v>
      </c>
      <c r="F30" s="59" t="s">
        <v>162</v>
      </c>
      <c r="G30" s="62" t="s">
        <v>165</v>
      </c>
      <c r="H30" s="70">
        <v>10</v>
      </c>
    </row>
    <row r="31" spans="1:8" ht="15" customHeight="1">
      <c r="A31" s="54">
        <v>23</v>
      </c>
      <c r="B31" s="58" t="s">
        <v>132</v>
      </c>
      <c r="C31" s="57" t="s">
        <v>43</v>
      </c>
      <c r="D31" s="59" t="s">
        <v>58</v>
      </c>
      <c r="E31" s="60">
        <v>1998</v>
      </c>
      <c r="F31" s="59" t="s">
        <v>161</v>
      </c>
      <c r="G31" s="62" t="s">
        <v>165</v>
      </c>
      <c r="H31" s="68">
        <v>7</v>
      </c>
    </row>
    <row r="32" spans="1:8" ht="15" customHeight="1">
      <c r="A32" s="54">
        <v>24</v>
      </c>
      <c r="B32" s="58" t="s">
        <v>97</v>
      </c>
      <c r="C32" s="57" t="s">
        <v>43</v>
      </c>
      <c r="D32" s="59" t="s">
        <v>58</v>
      </c>
      <c r="E32" s="60">
        <v>1998</v>
      </c>
      <c r="F32" s="59" t="s">
        <v>161</v>
      </c>
      <c r="G32" s="62" t="s">
        <v>165</v>
      </c>
      <c r="H32" s="68">
        <v>7</v>
      </c>
    </row>
    <row r="33" spans="1:8" ht="15" customHeight="1">
      <c r="A33" s="54">
        <v>25</v>
      </c>
      <c r="B33" s="58" t="s">
        <v>133</v>
      </c>
      <c r="C33" s="57" t="s">
        <v>43</v>
      </c>
      <c r="D33" s="59" t="s">
        <v>58</v>
      </c>
      <c r="E33" s="60">
        <v>2004</v>
      </c>
      <c r="F33" s="59" t="s">
        <v>160</v>
      </c>
      <c r="G33" s="62" t="s">
        <v>166</v>
      </c>
      <c r="H33" s="68">
        <v>9</v>
      </c>
    </row>
    <row r="34" spans="1:8" ht="15" customHeight="1">
      <c r="A34" s="54">
        <v>26</v>
      </c>
      <c r="B34" s="58" t="s">
        <v>91</v>
      </c>
      <c r="C34" s="57" t="s">
        <v>43</v>
      </c>
      <c r="D34" s="59" t="s">
        <v>58</v>
      </c>
      <c r="E34" s="60">
        <v>2003</v>
      </c>
      <c r="F34" s="59" t="s">
        <v>158</v>
      </c>
      <c r="G34" s="62" t="s">
        <v>166</v>
      </c>
      <c r="H34" s="68">
        <v>9</v>
      </c>
    </row>
    <row r="35" spans="1:8" ht="15" customHeight="1">
      <c r="A35" s="54">
        <v>27</v>
      </c>
      <c r="B35" s="58" t="s">
        <v>121</v>
      </c>
      <c r="C35" s="57" t="s">
        <v>43</v>
      </c>
      <c r="D35" s="59" t="s">
        <v>58</v>
      </c>
      <c r="E35" s="60">
        <v>2000</v>
      </c>
      <c r="F35" s="59" t="s">
        <v>159</v>
      </c>
      <c r="G35" s="62" t="s">
        <v>166</v>
      </c>
      <c r="H35" s="69">
        <v>5</v>
      </c>
    </row>
    <row r="36" spans="1:8" ht="15" customHeight="1">
      <c r="A36" s="54">
        <v>28</v>
      </c>
      <c r="B36" s="58" t="s">
        <v>134</v>
      </c>
      <c r="C36" s="57" t="s">
        <v>43</v>
      </c>
      <c r="D36" s="59" t="s">
        <v>58</v>
      </c>
      <c r="E36" s="60">
        <v>1998</v>
      </c>
      <c r="F36" s="59" t="s">
        <v>159</v>
      </c>
      <c r="G36" s="62" t="s">
        <v>166</v>
      </c>
      <c r="H36" s="68">
        <v>5</v>
      </c>
    </row>
    <row r="37" spans="1:8" ht="15" customHeight="1">
      <c r="A37" s="54">
        <v>29</v>
      </c>
      <c r="B37" s="58" t="s">
        <v>135</v>
      </c>
      <c r="C37" s="57" t="s">
        <v>43</v>
      </c>
      <c r="D37" s="59" t="s">
        <v>58</v>
      </c>
      <c r="E37" s="60">
        <v>2006</v>
      </c>
      <c r="F37" s="59" t="s">
        <v>162</v>
      </c>
      <c r="G37" s="62" t="s">
        <v>166</v>
      </c>
      <c r="H37" s="69">
        <v>8</v>
      </c>
    </row>
    <row r="38" spans="1:8" ht="15" customHeight="1">
      <c r="A38" s="54">
        <v>30</v>
      </c>
      <c r="B38" s="58" t="s">
        <v>136</v>
      </c>
      <c r="C38" s="57" t="s">
        <v>43</v>
      </c>
      <c r="D38" s="59" t="s">
        <v>58</v>
      </c>
      <c r="E38" s="60">
        <v>2008</v>
      </c>
      <c r="F38" s="59" t="s">
        <v>158</v>
      </c>
      <c r="G38" s="62" t="s">
        <v>166</v>
      </c>
      <c r="H38" s="68">
        <v>9</v>
      </c>
    </row>
    <row r="39" spans="1:8" ht="15" customHeight="1">
      <c r="A39" s="54">
        <v>31</v>
      </c>
      <c r="B39" s="58" t="s">
        <v>137</v>
      </c>
      <c r="C39" s="57" t="s">
        <v>43</v>
      </c>
      <c r="D39" s="59" t="s">
        <v>58</v>
      </c>
      <c r="E39" s="60">
        <v>2006</v>
      </c>
      <c r="F39" s="59" t="s">
        <v>161</v>
      </c>
      <c r="G39" s="62" t="s">
        <v>166</v>
      </c>
      <c r="H39" s="69">
        <v>10</v>
      </c>
    </row>
    <row r="40" spans="1:8" ht="15" customHeight="1">
      <c r="A40" s="54">
        <v>32</v>
      </c>
      <c r="B40" s="58" t="s">
        <v>138</v>
      </c>
      <c r="C40" s="57" t="s">
        <v>43</v>
      </c>
      <c r="D40" s="59" t="s">
        <v>58</v>
      </c>
      <c r="E40" s="60">
        <v>2007</v>
      </c>
      <c r="F40" s="59" t="s">
        <v>161</v>
      </c>
      <c r="G40" s="62" t="s">
        <v>166</v>
      </c>
      <c r="H40" s="68">
        <v>10</v>
      </c>
    </row>
    <row r="41" spans="1:8" ht="15" customHeight="1">
      <c r="A41" s="54">
        <v>33</v>
      </c>
      <c r="B41" s="58" t="s">
        <v>59</v>
      </c>
      <c r="C41" s="57" t="s">
        <v>43</v>
      </c>
      <c r="D41" s="59" t="s">
        <v>58</v>
      </c>
      <c r="E41" s="60">
        <v>1973</v>
      </c>
      <c r="F41" s="59" t="s">
        <v>158</v>
      </c>
      <c r="G41" s="62" t="s">
        <v>167</v>
      </c>
      <c r="H41" s="68">
        <v>6</v>
      </c>
    </row>
    <row r="42" spans="1:8" ht="15" customHeight="1">
      <c r="A42" s="54">
        <v>34</v>
      </c>
      <c r="B42" s="58" t="s">
        <v>98</v>
      </c>
      <c r="C42" s="57" t="s">
        <v>43</v>
      </c>
      <c r="D42" s="59" t="s">
        <v>58</v>
      </c>
      <c r="E42" s="60">
        <v>1951</v>
      </c>
      <c r="F42" s="59" t="s">
        <v>159</v>
      </c>
      <c r="G42" s="62" t="s">
        <v>167</v>
      </c>
      <c r="H42" s="69">
        <v>2</v>
      </c>
    </row>
    <row r="43" spans="1:8" ht="15" customHeight="1">
      <c r="A43" s="54">
        <v>35</v>
      </c>
      <c r="B43" s="58" t="s">
        <v>63</v>
      </c>
      <c r="C43" s="57" t="s">
        <v>43</v>
      </c>
      <c r="D43" s="59" t="s">
        <v>33</v>
      </c>
      <c r="E43" s="60">
        <v>1956</v>
      </c>
      <c r="F43" s="59" t="s">
        <v>159</v>
      </c>
      <c r="G43" s="62" t="s">
        <v>167</v>
      </c>
      <c r="H43" s="68">
        <v>2</v>
      </c>
    </row>
    <row r="44" spans="1:8" ht="15" customHeight="1">
      <c r="A44" s="54">
        <v>36</v>
      </c>
      <c r="B44" s="58" t="s">
        <v>96</v>
      </c>
      <c r="C44" s="57" t="s">
        <v>43</v>
      </c>
      <c r="D44" s="59" t="s">
        <v>32</v>
      </c>
      <c r="E44" s="60">
        <v>1955</v>
      </c>
      <c r="F44" s="59" t="s">
        <v>160</v>
      </c>
      <c r="G44" s="62" t="s">
        <v>167</v>
      </c>
      <c r="H44" s="68">
        <v>3</v>
      </c>
    </row>
    <row r="45" spans="1:8" ht="15" customHeight="1">
      <c r="A45" s="54">
        <v>37</v>
      </c>
      <c r="B45" s="58" t="s">
        <v>69</v>
      </c>
      <c r="C45" s="57" t="s">
        <v>43</v>
      </c>
      <c r="D45" s="59" t="s">
        <v>33</v>
      </c>
      <c r="E45" s="60">
        <v>1971</v>
      </c>
      <c r="F45" s="59" t="s">
        <v>162</v>
      </c>
      <c r="G45" s="62" t="s">
        <v>167</v>
      </c>
      <c r="H45" s="68">
        <v>4</v>
      </c>
    </row>
    <row r="46" spans="1:8" ht="15" customHeight="1">
      <c r="A46" s="54">
        <v>38</v>
      </c>
      <c r="B46" s="58" t="s">
        <v>99</v>
      </c>
      <c r="C46" s="57" t="s">
        <v>43</v>
      </c>
      <c r="D46" s="59" t="s">
        <v>58</v>
      </c>
      <c r="E46" s="60">
        <v>1972</v>
      </c>
      <c r="F46" s="59" t="s">
        <v>158</v>
      </c>
      <c r="G46" s="62" t="s">
        <v>167</v>
      </c>
      <c r="H46" s="68">
        <v>6</v>
      </c>
    </row>
    <row r="47" spans="1:8" ht="15" customHeight="1">
      <c r="A47" s="54">
        <v>39</v>
      </c>
      <c r="B47" s="58" t="s">
        <v>183</v>
      </c>
      <c r="C47" s="57" t="s">
        <v>43</v>
      </c>
      <c r="D47" s="59" t="s">
        <v>58</v>
      </c>
      <c r="E47" s="60"/>
      <c r="F47" s="59" t="s">
        <v>161</v>
      </c>
      <c r="G47" s="62" t="s">
        <v>167</v>
      </c>
      <c r="H47" s="69">
        <v>6</v>
      </c>
    </row>
    <row r="48" spans="1:8" ht="15" customHeight="1">
      <c r="A48" s="54">
        <v>40</v>
      </c>
      <c r="B48" s="58" t="s">
        <v>139</v>
      </c>
      <c r="C48" s="57" t="s">
        <v>43</v>
      </c>
      <c r="D48" s="59" t="s">
        <v>58</v>
      </c>
      <c r="E48" s="60"/>
      <c r="F48" s="59" t="s">
        <v>161</v>
      </c>
      <c r="G48" s="62" t="s">
        <v>167</v>
      </c>
      <c r="H48" s="68">
        <v>6</v>
      </c>
    </row>
    <row r="49" spans="1:8" ht="15" customHeight="1">
      <c r="A49" s="54">
        <v>41</v>
      </c>
      <c r="B49" s="58" t="s">
        <v>113</v>
      </c>
      <c r="C49" s="57" t="s">
        <v>43</v>
      </c>
      <c r="D49" s="59" t="s">
        <v>58</v>
      </c>
      <c r="E49" s="60">
        <v>1948</v>
      </c>
      <c r="F49" s="59" t="s">
        <v>159</v>
      </c>
      <c r="G49" s="50" t="s">
        <v>168</v>
      </c>
      <c r="H49" s="69">
        <v>8</v>
      </c>
    </row>
    <row r="50" spans="1:8" ht="15" customHeight="1">
      <c r="A50" s="54">
        <v>42</v>
      </c>
      <c r="B50" s="58" t="s">
        <v>67</v>
      </c>
      <c r="C50" s="57" t="s">
        <v>43</v>
      </c>
      <c r="D50" s="59" t="s">
        <v>58</v>
      </c>
      <c r="E50" s="60">
        <v>1946</v>
      </c>
      <c r="F50" s="59" t="s">
        <v>159</v>
      </c>
      <c r="G50" s="50" t="s">
        <v>168</v>
      </c>
      <c r="H50" s="68">
        <v>8</v>
      </c>
    </row>
    <row r="51" spans="1:8" ht="15" customHeight="1">
      <c r="A51" s="54">
        <v>43</v>
      </c>
      <c r="B51" s="58" t="s">
        <v>178</v>
      </c>
      <c r="C51" s="57" t="s">
        <v>43</v>
      </c>
      <c r="D51" s="59" t="s">
        <v>33</v>
      </c>
      <c r="E51" s="60">
        <v>1962</v>
      </c>
      <c r="F51" s="59" t="s">
        <v>158</v>
      </c>
      <c r="G51" s="50" t="s">
        <v>168</v>
      </c>
      <c r="H51" s="68">
        <v>5</v>
      </c>
    </row>
    <row r="52" spans="1:8" ht="15" customHeight="1">
      <c r="A52" s="54">
        <v>44</v>
      </c>
      <c r="B52" s="58" t="s">
        <v>122</v>
      </c>
      <c r="C52" s="57" t="s">
        <v>43</v>
      </c>
      <c r="D52" s="59" t="s">
        <v>58</v>
      </c>
      <c r="E52" s="60">
        <v>1976</v>
      </c>
      <c r="F52" s="59" t="s">
        <v>160</v>
      </c>
      <c r="G52" s="50" t="s">
        <v>168</v>
      </c>
      <c r="H52" s="68">
        <v>8</v>
      </c>
    </row>
    <row r="53" spans="1:8" ht="15" customHeight="1">
      <c r="A53" s="54">
        <v>45</v>
      </c>
      <c r="B53" s="58" t="s">
        <v>72</v>
      </c>
      <c r="C53" s="57" t="s">
        <v>43</v>
      </c>
      <c r="D53" s="59" t="s">
        <v>58</v>
      </c>
      <c r="E53" s="60">
        <v>1979</v>
      </c>
      <c r="F53" s="59" t="s">
        <v>161</v>
      </c>
      <c r="G53" s="50" t="s">
        <v>168</v>
      </c>
      <c r="H53" s="68">
        <v>5</v>
      </c>
    </row>
    <row r="54" spans="1:8" ht="15" customHeight="1">
      <c r="A54" s="54">
        <v>46</v>
      </c>
      <c r="B54" s="58" t="s">
        <v>106</v>
      </c>
      <c r="C54" s="57" t="s">
        <v>43</v>
      </c>
      <c r="D54" s="59" t="s">
        <v>58</v>
      </c>
      <c r="E54" s="60">
        <v>1983</v>
      </c>
      <c r="F54" s="59" t="s">
        <v>162</v>
      </c>
      <c r="G54" s="50" t="s">
        <v>168</v>
      </c>
      <c r="H54" s="70">
        <v>5</v>
      </c>
    </row>
    <row r="55" spans="1:8" ht="15" customHeight="1">
      <c r="A55" s="54">
        <v>47</v>
      </c>
      <c r="B55" s="58" t="s">
        <v>140</v>
      </c>
      <c r="C55" s="57" t="s">
        <v>43</v>
      </c>
      <c r="D55" s="59" t="s">
        <v>58</v>
      </c>
      <c r="E55" s="60"/>
      <c r="F55" s="59" t="s">
        <v>161</v>
      </c>
      <c r="G55" s="50" t="s">
        <v>168</v>
      </c>
      <c r="H55" s="68">
        <v>5</v>
      </c>
    </row>
    <row r="56" spans="1:8" ht="15" customHeight="1">
      <c r="A56" s="54">
        <v>48</v>
      </c>
      <c r="B56" s="58" t="s">
        <v>141</v>
      </c>
      <c r="C56" s="57" t="s">
        <v>43</v>
      </c>
      <c r="D56" s="59" t="s">
        <v>58</v>
      </c>
      <c r="E56" s="60">
        <v>1979</v>
      </c>
      <c r="F56" s="59" t="s">
        <v>158</v>
      </c>
      <c r="G56" s="50" t="s">
        <v>168</v>
      </c>
      <c r="H56" s="69">
        <v>5</v>
      </c>
    </row>
    <row r="57" spans="1:8" ht="30.75" customHeight="1">
      <c r="A57" s="50" t="s">
        <v>45</v>
      </c>
      <c r="B57" s="55" t="s">
        <v>54</v>
      </c>
      <c r="C57" s="56" t="s">
        <v>42</v>
      </c>
      <c r="D57" s="56" t="s">
        <v>55</v>
      </c>
      <c r="E57" s="55" t="s">
        <v>56</v>
      </c>
      <c r="F57" s="50" t="s">
        <v>57</v>
      </c>
      <c r="G57" s="50" t="s">
        <v>174</v>
      </c>
      <c r="H57" s="37" t="s">
        <v>175</v>
      </c>
    </row>
    <row r="58" spans="1:8" ht="15" customHeight="1">
      <c r="A58" s="54">
        <v>49</v>
      </c>
      <c r="B58" s="58" t="s">
        <v>1</v>
      </c>
      <c r="C58" s="57" t="s">
        <v>43</v>
      </c>
      <c r="D58" s="59" t="s">
        <v>31</v>
      </c>
      <c r="E58" s="60">
        <v>1977</v>
      </c>
      <c r="F58" s="59" t="s">
        <v>158</v>
      </c>
      <c r="G58" s="50" t="s">
        <v>169</v>
      </c>
      <c r="H58" s="68">
        <v>1</v>
      </c>
    </row>
    <row r="59" spans="1:8" ht="15" customHeight="1">
      <c r="A59" s="54">
        <v>50</v>
      </c>
      <c r="B59" s="58" t="s">
        <v>90</v>
      </c>
      <c r="C59" s="57" t="s">
        <v>43</v>
      </c>
      <c r="D59" s="59" t="s">
        <v>32</v>
      </c>
      <c r="E59" s="60">
        <v>1987</v>
      </c>
      <c r="F59" s="59" t="s">
        <v>159</v>
      </c>
      <c r="G59" s="50" t="s">
        <v>169</v>
      </c>
      <c r="H59" s="69">
        <v>1</v>
      </c>
    </row>
    <row r="60" spans="1:8" ht="15" customHeight="1">
      <c r="A60" s="54">
        <v>51</v>
      </c>
      <c r="B60" s="58" t="s">
        <v>101</v>
      </c>
      <c r="C60" s="57" t="s">
        <v>43</v>
      </c>
      <c r="D60" s="59" t="s">
        <v>32</v>
      </c>
      <c r="E60" s="60">
        <v>1992</v>
      </c>
      <c r="F60" s="59" t="s">
        <v>159</v>
      </c>
      <c r="G60" s="50" t="s">
        <v>169</v>
      </c>
      <c r="H60" s="68">
        <v>1</v>
      </c>
    </row>
    <row r="61" spans="1:8" ht="15" customHeight="1">
      <c r="A61" s="54">
        <v>52</v>
      </c>
      <c r="B61" s="58" t="s">
        <v>5</v>
      </c>
      <c r="C61" s="57" t="s">
        <v>43</v>
      </c>
      <c r="D61" s="59" t="s">
        <v>32</v>
      </c>
      <c r="E61" s="60">
        <v>1963</v>
      </c>
      <c r="F61" s="59" t="s">
        <v>160</v>
      </c>
      <c r="G61" s="50" t="s">
        <v>169</v>
      </c>
      <c r="H61" s="68">
        <v>2</v>
      </c>
    </row>
    <row r="62" spans="1:8" ht="15" customHeight="1">
      <c r="A62" s="54">
        <v>53</v>
      </c>
      <c r="B62" s="58" t="s">
        <v>93</v>
      </c>
      <c r="C62" s="57" t="s">
        <v>43</v>
      </c>
      <c r="D62" s="59" t="s">
        <v>33</v>
      </c>
      <c r="E62" s="60">
        <v>1992</v>
      </c>
      <c r="F62" s="59" t="s">
        <v>158</v>
      </c>
      <c r="G62" s="50" t="s">
        <v>169</v>
      </c>
      <c r="H62" s="68">
        <v>1</v>
      </c>
    </row>
    <row r="63" spans="1:8" ht="15" customHeight="1">
      <c r="A63" s="54">
        <v>54</v>
      </c>
      <c r="B63" s="58" t="s">
        <v>8</v>
      </c>
      <c r="C63" s="57" t="s">
        <v>43</v>
      </c>
      <c r="D63" s="59" t="s">
        <v>32</v>
      </c>
      <c r="E63" s="60">
        <v>1995</v>
      </c>
      <c r="F63" s="59" t="s">
        <v>161</v>
      </c>
      <c r="G63" s="50" t="s">
        <v>169</v>
      </c>
      <c r="H63" s="69">
        <v>1</v>
      </c>
    </row>
    <row r="64" spans="1:8" ht="15" customHeight="1">
      <c r="A64" s="54">
        <v>55</v>
      </c>
      <c r="B64" s="58" t="s">
        <v>120</v>
      </c>
      <c r="C64" s="57" t="s">
        <v>43</v>
      </c>
      <c r="D64" s="59" t="s">
        <v>33</v>
      </c>
      <c r="E64" s="60">
        <v>1983</v>
      </c>
      <c r="F64" s="59" t="s">
        <v>161</v>
      </c>
      <c r="G64" s="50" t="s">
        <v>169</v>
      </c>
      <c r="H64" s="68">
        <v>1</v>
      </c>
    </row>
    <row r="65" spans="1:8" ht="15" customHeight="1">
      <c r="A65" s="54">
        <v>56</v>
      </c>
      <c r="B65" s="58" t="s">
        <v>20</v>
      </c>
      <c r="C65" s="57" t="s">
        <v>43</v>
      </c>
      <c r="D65" s="59" t="s">
        <v>33</v>
      </c>
      <c r="E65" s="60">
        <v>2002</v>
      </c>
      <c r="F65" s="59" t="s">
        <v>162</v>
      </c>
      <c r="G65" s="50" t="s">
        <v>169</v>
      </c>
      <c r="H65" s="69">
        <v>1</v>
      </c>
    </row>
    <row r="66" spans="1:8" ht="15" customHeight="1">
      <c r="A66" s="54">
        <v>57</v>
      </c>
      <c r="B66" s="58" t="s">
        <v>94</v>
      </c>
      <c r="C66" s="57" t="s">
        <v>43</v>
      </c>
      <c r="D66" s="59" t="s">
        <v>31</v>
      </c>
      <c r="E66" s="60">
        <v>1999</v>
      </c>
      <c r="F66" s="59" t="s">
        <v>160</v>
      </c>
      <c r="G66" s="50" t="s">
        <v>170</v>
      </c>
      <c r="H66" s="68">
        <v>1</v>
      </c>
    </row>
    <row r="67" spans="1:8" ht="15" customHeight="1">
      <c r="A67" s="54">
        <v>58</v>
      </c>
      <c r="B67" s="58" t="s">
        <v>142</v>
      </c>
      <c r="C67" s="57" t="s">
        <v>43</v>
      </c>
      <c r="D67" s="59" t="s">
        <v>33</v>
      </c>
      <c r="E67" s="60">
        <v>1986</v>
      </c>
      <c r="F67" s="59" t="s">
        <v>159</v>
      </c>
      <c r="G67" s="50" t="s">
        <v>170</v>
      </c>
      <c r="H67" s="68">
        <v>3</v>
      </c>
    </row>
    <row r="68" spans="1:8" ht="15" customHeight="1">
      <c r="A68" s="54">
        <v>59</v>
      </c>
      <c r="B68" s="58" t="s">
        <v>104</v>
      </c>
      <c r="C68" s="57" t="s">
        <v>43</v>
      </c>
      <c r="D68" s="59" t="s">
        <v>32</v>
      </c>
      <c r="E68" s="60">
        <v>1995</v>
      </c>
      <c r="F68" s="59" t="s">
        <v>158</v>
      </c>
      <c r="G68" s="50" t="s">
        <v>170</v>
      </c>
      <c r="H68" s="68">
        <v>3</v>
      </c>
    </row>
    <row r="69" spans="1:8" ht="15" customHeight="1">
      <c r="A69" s="54">
        <v>60</v>
      </c>
      <c r="B69" s="58" t="s">
        <v>103</v>
      </c>
      <c r="C69" s="57" t="s">
        <v>43</v>
      </c>
      <c r="D69" s="59" t="s">
        <v>33</v>
      </c>
      <c r="E69" s="60">
        <v>1999</v>
      </c>
      <c r="F69" s="59" t="s">
        <v>159</v>
      </c>
      <c r="G69" s="50" t="s">
        <v>170</v>
      </c>
      <c r="H69" s="70">
        <v>3</v>
      </c>
    </row>
    <row r="70" spans="1:8" ht="15" customHeight="1">
      <c r="A70" s="54">
        <v>61</v>
      </c>
      <c r="B70" s="58" t="s">
        <v>108</v>
      </c>
      <c r="C70" s="57" t="s">
        <v>43</v>
      </c>
      <c r="D70" s="59" t="s">
        <v>33</v>
      </c>
      <c r="E70" s="60">
        <v>1966</v>
      </c>
      <c r="F70" s="59" t="s">
        <v>161</v>
      </c>
      <c r="G70" s="50" t="s">
        <v>170</v>
      </c>
      <c r="H70" s="68">
        <v>2</v>
      </c>
    </row>
    <row r="71" spans="1:8" ht="15" customHeight="1">
      <c r="A71" s="54">
        <v>62</v>
      </c>
      <c r="B71" s="58" t="s">
        <v>107</v>
      </c>
      <c r="C71" s="57" t="s">
        <v>43</v>
      </c>
      <c r="D71" s="59" t="s">
        <v>58</v>
      </c>
      <c r="E71" s="60">
        <v>1995</v>
      </c>
      <c r="F71" s="59" t="s">
        <v>158</v>
      </c>
      <c r="G71" s="50" t="s">
        <v>170</v>
      </c>
      <c r="H71" s="68">
        <v>3</v>
      </c>
    </row>
    <row r="72" spans="1:8" ht="15" customHeight="1">
      <c r="A72" s="54">
        <v>63</v>
      </c>
      <c r="B72" s="58" t="s">
        <v>61</v>
      </c>
      <c r="C72" s="57" t="s">
        <v>43</v>
      </c>
      <c r="D72" s="59" t="s">
        <v>32</v>
      </c>
      <c r="E72" s="60">
        <v>1995</v>
      </c>
      <c r="F72" s="59" t="s">
        <v>162</v>
      </c>
      <c r="G72" s="50" t="s">
        <v>170</v>
      </c>
      <c r="H72" s="70">
        <v>2</v>
      </c>
    </row>
    <row r="73" spans="1:8" ht="15" customHeight="1">
      <c r="A73" s="54">
        <v>64</v>
      </c>
      <c r="B73" s="58" t="s">
        <v>60</v>
      </c>
      <c r="C73" s="57" t="s">
        <v>43</v>
      </c>
      <c r="D73" s="59" t="s">
        <v>33</v>
      </c>
      <c r="E73" s="60">
        <v>1996</v>
      </c>
      <c r="F73" s="59" t="s">
        <v>161</v>
      </c>
      <c r="G73" s="50" t="s">
        <v>170</v>
      </c>
      <c r="H73" s="68">
        <v>2</v>
      </c>
    </row>
    <row r="74" spans="1:8" ht="15" customHeight="1">
      <c r="A74" s="54">
        <v>65</v>
      </c>
      <c r="B74" s="58" t="s">
        <v>143</v>
      </c>
      <c r="C74" s="57" t="s">
        <v>43</v>
      </c>
      <c r="D74" s="59" t="s">
        <v>58</v>
      </c>
      <c r="E74" s="60">
        <v>1999</v>
      </c>
      <c r="F74" s="59" t="s">
        <v>159</v>
      </c>
      <c r="G74" s="50" t="s">
        <v>171</v>
      </c>
      <c r="H74" s="68">
        <v>11</v>
      </c>
    </row>
    <row r="75" spans="1:8" ht="15" customHeight="1">
      <c r="A75" s="54">
        <v>66</v>
      </c>
      <c r="B75" s="58" t="s">
        <v>144</v>
      </c>
      <c r="C75" s="57" t="s">
        <v>43</v>
      </c>
      <c r="D75" s="59" t="s">
        <v>58</v>
      </c>
      <c r="E75" s="60">
        <v>2000</v>
      </c>
      <c r="F75" s="59" t="s">
        <v>159</v>
      </c>
      <c r="G75" s="50" t="s">
        <v>171</v>
      </c>
      <c r="H75" s="69">
        <v>11</v>
      </c>
    </row>
    <row r="76" spans="1:8" ht="15" customHeight="1">
      <c r="A76" s="54">
        <v>67</v>
      </c>
      <c r="B76" s="58" t="s">
        <v>145</v>
      </c>
      <c r="C76" s="57" t="s">
        <v>43</v>
      </c>
      <c r="D76" s="59" t="s">
        <v>58</v>
      </c>
      <c r="E76" s="60">
        <v>1998</v>
      </c>
      <c r="F76" s="59" t="s">
        <v>161</v>
      </c>
      <c r="G76" s="50" t="s">
        <v>171</v>
      </c>
      <c r="H76" s="68">
        <v>11</v>
      </c>
    </row>
    <row r="77" spans="1:8" ht="15" customHeight="1">
      <c r="A77" s="54">
        <v>68</v>
      </c>
      <c r="B77" s="58" t="s">
        <v>146</v>
      </c>
      <c r="C77" s="57" t="s">
        <v>43</v>
      </c>
      <c r="D77" s="59" t="s">
        <v>58</v>
      </c>
      <c r="E77" s="60">
        <v>1998</v>
      </c>
      <c r="F77" s="59" t="s">
        <v>161</v>
      </c>
      <c r="G77" s="50" t="s">
        <v>171</v>
      </c>
      <c r="H77" s="68">
        <v>11</v>
      </c>
    </row>
    <row r="78" spans="1:8" ht="15" customHeight="1">
      <c r="A78" s="54">
        <v>69</v>
      </c>
      <c r="B78" s="58" t="s">
        <v>105</v>
      </c>
      <c r="C78" s="57" t="s">
        <v>43</v>
      </c>
      <c r="D78" s="59" t="s">
        <v>58</v>
      </c>
      <c r="E78" s="60">
        <v>1955</v>
      </c>
      <c r="F78" s="59" t="s">
        <v>158</v>
      </c>
      <c r="G78" s="50" t="s">
        <v>172</v>
      </c>
      <c r="H78" s="68">
        <v>4</v>
      </c>
    </row>
    <row r="79" spans="1:8" ht="15" customHeight="1">
      <c r="A79" s="54">
        <v>70</v>
      </c>
      <c r="B79" s="58" t="s">
        <v>147</v>
      </c>
      <c r="C79" s="57" t="s">
        <v>43</v>
      </c>
      <c r="D79" s="59" t="s">
        <v>33</v>
      </c>
      <c r="E79" s="60">
        <v>1979</v>
      </c>
      <c r="F79" s="59" t="s">
        <v>160</v>
      </c>
      <c r="G79" s="50" t="s">
        <v>172</v>
      </c>
      <c r="H79" s="68">
        <v>4</v>
      </c>
    </row>
    <row r="80" spans="1:8" ht="15" customHeight="1">
      <c r="A80" s="54">
        <v>71</v>
      </c>
      <c r="B80" s="58" t="s">
        <v>17</v>
      </c>
      <c r="C80" s="57" t="s">
        <v>43</v>
      </c>
      <c r="D80" s="59" t="s">
        <v>33</v>
      </c>
      <c r="E80" s="60">
        <v>1970</v>
      </c>
      <c r="F80" s="59" t="s">
        <v>159</v>
      </c>
      <c r="G80" s="50" t="s">
        <v>172</v>
      </c>
      <c r="H80" s="68">
        <v>4</v>
      </c>
    </row>
    <row r="81" spans="1:8" ht="15" customHeight="1">
      <c r="A81" s="54">
        <v>72</v>
      </c>
      <c r="B81" s="58" t="s">
        <v>148</v>
      </c>
      <c r="C81" s="57" t="s">
        <v>43</v>
      </c>
      <c r="D81" s="59" t="s">
        <v>58</v>
      </c>
      <c r="E81" s="60">
        <v>1955</v>
      </c>
      <c r="F81" s="59" t="s">
        <v>159</v>
      </c>
      <c r="G81" s="50" t="s">
        <v>172</v>
      </c>
      <c r="H81" s="68">
        <v>7</v>
      </c>
    </row>
    <row r="82" spans="1:8" ht="15" customHeight="1">
      <c r="A82" s="54">
        <v>73</v>
      </c>
      <c r="B82" s="58" t="s">
        <v>149</v>
      </c>
      <c r="C82" s="57" t="s">
        <v>43</v>
      </c>
      <c r="D82" s="59" t="s">
        <v>58</v>
      </c>
      <c r="E82" s="60">
        <v>1965</v>
      </c>
      <c r="F82" s="59" t="s">
        <v>161</v>
      </c>
      <c r="G82" s="50" t="s">
        <v>172</v>
      </c>
      <c r="H82" s="70">
        <v>4</v>
      </c>
    </row>
    <row r="83" spans="1:8" ht="15" customHeight="1">
      <c r="A83" s="54">
        <v>74</v>
      </c>
      <c r="B83" s="58" t="s">
        <v>150</v>
      </c>
      <c r="C83" s="57" t="s">
        <v>43</v>
      </c>
      <c r="D83" s="59" t="s">
        <v>58</v>
      </c>
      <c r="E83" s="60">
        <v>1987</v>
      </c>
      <c r="F83" s="59" t="s">
        <v>161</v>
      </c>
      <c r="G83" s="50" t="s">
        <v>172</v>
      </c>
      <c r="H83" s="68">
        <v>4</v>
      </c>
    </row>
    <row r="84" spans="1:8" ht="15" customHeight="1">
      <c r="A84" s="54">
        <v>75</v>
      </c>
      <c r="B84" s="58" t="s">
        <v>151</v>
      </c>
      <c r="C84" s="57" t="s">
        <v>43</v>
      </c>
      <c r="D84" s="59" t="s">
        <v>58</v>
      </c>
      <c r="E84" s="60">
        <v>1992</v>
      </c>
      <c r="F84" s="59" t="s">
        <v>158</v>
      </c>
      <c r="G84" s="50" t="s">
        <v>172</v>
      </c>
      <c r="H84" s="68">
        <v>4</v>
      </c>
    </row>
    <row r="85" spans="1:8" ht="15" customHeight="1">
      <c r="A85" s="54">
        <v>76</v>
      </c>
      <c r="B85" s="58" t="s">
        <v>152</v>
      </c>
      <c r="C85" s="57" t="s">
        <v>43</v>
      </c>
      <c r="D85" s="59" t="s">
        <v>58</v>
      </c>
      <c r="E85" s="60">
        <v>1998</v>
      </c>
      <c r="F85" s="59" t="s">
        <v>162</v>
      </c>
      <c r="G85" s="50" t="s">
        <v>172</v>
      </c>
      <c r="H85" s="68">
        <v>6</v>
      </c>
    </row>
    <row r="86" spans="1:8" ht="15" customHeight="1">
      <c r="A86" s="54">
        <v>77</v>
      </c>
      <c r="B86" s="58" t="s">
        <v>153</v>
      </c>
      <c r="C86" s="57" t="s">
        <v>43</v>
      </c>
      <c r="D86" s="59" t="s">
        <v>58</v>
      </c>
      <c r="E86" s="60">
        <v>1961</v>
      </c>
      <c r="F86" s="59" t="s">
        <v>160</v>
      </c>
      <c r="G86" s="50" t="s">
        <v>173</v>
      </c>
      <c r="H86" s="69">
        <v>10</v>
      </c>
    </row>
    <row r="87" spans="1:8" ht="15" customHeight="1">
      <c r="A87" s="54">
        <v>78</v>
      </c>
      <c r="B87" s="58" t="s">
        <v>73</v>
      </c>
      <c r="C87" s="57" t="s">
        <v>43</v>
      </c>
      <c r="D87" s="59" t="s">
        <v>58</v>
      </c>
      <c r="E87" s="60">
        <v>2010</v>
      </c>
      <c r="F87" s="59" t="s">
        <v>159</v>
      </c>
      <c r="G87" s="50" t="s">
        <v>173</v>
      </c>
      <c r="H87" s="68">
        <v>10</v>
      </c>
    </row>
    <row r="88" spans="1:8" ht="15" customHeight="1">
      <c r="A88" s="54">
        <v>79</v>
      </c>
      <c r="B88" s="58" t="s">
        <v>154</v>
      </c>
      <c r="C88" s="57" t="s">
        <v>43</v>
      </c>
      <c r="D88" s="59" t="s">
        <v>58</v>
      </c>
      <c r="E88" s="60">
        <v>2007</v>
      </c>
      <c r="F88" s="59" t="s">
        <v>159</v>
      </c>
      <c r="G88" s="50" t="s">
        <v>173</v>
      </c>
      <c r="H88" s="68">
        <v>10</v>
      </c>
    </row>
    <row r="89" spans="1:8" ht="15" customHeight="1">
      <c r="A89" s="54">
        <v>80</v>
      </c>
      <c r="B89" s="58" t="s">
        <v>102</v>
      </c>
      <c r="C89" s="57" t="s">
        <v>43</v>
      </c>
      <c r="D89" s="59" t="s">
        <v>58</v>
      </c>
      <c r="E89" s="60">
        <v>1984</v>
      </c>
      <c r="F89" s="59" t="s">
        <v>158</v>
      </c>
      <c r="G89" s="50" t="s">
        <v>173</v>
      </c>
      <c r="H89" s="68">
        <v>7</v>
      </c>
    </row>
    <row r="90" spans="1:8" ht="15" customHeight="1">
      <c r="A90" s="54">
        <v>81</v>
      </c>
      <c r="B90" s="58" t="s">
        <v>155</v>
      </c>
      <c r="C90" s="57" t="s">
        <v>43</v>
      </c>
      <c r="D90" s="59" t="s">
        <v>58</v>
      </c>
      <c r="E90" s="60">
        <v>2004</v>
      </c>
      <c r="F90" s="59" t="s">
        <v>162</v>
      </c>
      <c r="G90" s="50" t="s">
        <v>173</v>
      </c>
      <c r="H90" s="71">
        <v>9</v>
      </c>
    </row>
    <row r="91" spans="1:8" ht="15" customHeight="1">
      <c r="A91" s="54">
        <v>82</v>
      </c>
      <c r="B91" s="58" t="s">
        <v>156</v>
      </c>
      <c r="C91" s="57" t="s">
        <v>43</v>
      </c>
      <c r="D91" s="59" t="s">
        <v>58</v>
      </c>
      <c r="E91" s="60">
        <v>2006</v>
      </c>
      <c r="F91" s="59" t="s">
        <v>161</v>
      </c>
      <c r="G91" s="50" t="s">
        <v>173</v>
      </c>
      <c r="H91" s="68">
        <v>9</v>
      </c>
    </row>
    <row r="92" spans="1:8" ht="15" customHeight="1">
      <c r="A92" s="54">
        <v>83</v>
      </c>
      <c r="B92" s="58" t="s">
        <v>157</v>
      </c>
      <c r="C92" s="57" t="s">
        <v>43</v>
      </c>
      <c r="D92" s="59" t="s">
        <v>58</v>
      </c>
      <c r="E92" s="60">
        <v>2004</v>
      </c>
      <c r="F92" s="59" t="s">
        <v>161</v>
      </c>
      <c r="G92" s="50" t="s">
        <v>173</v>
      </c>
      <c r="H92" s="68">
        <v>9</v>
      </c>
    </row>
    <row r="93" spans="1:8" ht="15" customHeight="1">
      <c r="A93" s="54">
        <v>84</v>
      </c>
      <c r="B93" s="58" t="s">
        <v>95</v>
      </c>
      <c r="C93" s="57" t="s">
        <v>43</v>
      </c>
      <c r="D93" s="59" t="s">
        <v>58</v>
      </c>
      <c r="E93" s="60">
        <v>1997</v>
      </c>
      <c r="F93" s="59" t="s">
        <v>158</v>
      </c>
      <c r="G93" s="50" t="s">
        <v>173</v>
      </c>
      <c r="H93" s="68">
        <v>7</v>
      </c>
    </row>
    <row r="94" spans="1:8" ht="15" customHeight="1">
      <c r="A94" s="43"/>
      <c r="B94" s="45"/>
      <c r="C94" s="45"/>
      <c r="D94" s="46"/>
      <c r="E94" s="46"/>
      <c r="F94" s="43"/>
    </row>
    <row r="95" spans="1:8" ht="15" customHeight="1">
      <c r="A95" s="35" t="s">
        <v>30</v>
      </c>
      <c r="B95" s="35"/>
      <c r="C95" s="96"/>
      <c r="D95" s="96"/>
      <c r="E95" s="80" t="s">
        <v>52</v>
      </c>
      <c r="F95" s="80"/>
    </row>
    <row r="96" spans="1:8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</sheetData>
  <sortState ref="B9:F98">
    <sortCondition ref="B9:B98"/>
  </sortState>
  <mergeCells count="6">
    <mergeCell ref="A1:F1"/>
    <mergeCell ref="D5:F5"/>
    <mergeCell ref="C95:D95"/>
    <mergeCell ref="E95:F95"/>
    <mergeCell ref="A3:G3"/>
    <mergeCell ref="A4:G4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86" orientation="portrait" r:id="rId1"/>
  <headerFooter alignWithMargins="0"/>
  <rowBreaks count="1" manualBreakCount="1">
    <brk id="56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6"/>
  <sheetViews>
    <sheetView view="pageBreakPreview" zoomScaleNormal="100" zoomScaleSheetLayoutView="100" workbookViewId="0"/>
  </sheetViews>
  <sheetFormatPr defaultRowHeight="15"/>
  <cols>
    <col min="1" max="1" width="10.7109375" customWidth="1"/>
    <col min="2" max="2" width="23.7109375" customWidth="1"/>
    <col min="3" max="19" width="6.7109375" customWidth="1"/>
    <col min="21" max="21" width="10.28515625" bestFit="1" customWidth="1"/>
    <col min="24" max="24" width="9.140625" customWidth="1"/>
  </cols>
  <sheetData>
    <row r="1" spans="1:25" ht="18.75">
      <c r="A1" t="s">
        <v>34</v>
      </c>
      <c r="B1" s="8" t="str">
        <f>Лист1!A18</f>
        <v>Открытый Чемпионат город Кемерово 2019 года 
по бадминтону среди клубных команд</v>
      </c>
      <c r="R1" t="s">
        <v>28</v>
      </c>
      <c r="V1" s="78" t="s">
        <v>160</v>
      </c>
    </row>
    <row r="2" spans="1:25">
      <c r="A2" s="1" t="s">
        <v>21</v>
      </c>
      <c r="B2" s="1" t="s">
        <v>22</v>
      </c>
      <c r="C2" s="10" t="s">
        <v>0</v>
      </c>
      <c r="D2" s="10" t="s">
        <v>2</v>
      </c>
      <c r="E2" s="10" t="s">
        <v>3</v>
      </c>
      <c r="F2" s="10" t="s">
        <v>4</v>
      </c>
      <c r="G2" s="10" t="s">
        <v>6</v>
      </c>
      <c r="H2" s="10" t="s">
        <v>7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18</v>
      </c>
      <c r="R2" s="10" t="s">
        <v>19</v>
      </c>
      <c r="S2" s="48" t="s">
        <v>68</v>
      </c>
      <c r="T2" s="9" t="s">
        <v>23</v>
      </c>
      <c r="U2" s="9" t="s">
        <v>26</v>
      </c>
      <c r="V2" s="9" t="s">
        <v>24</v>
      </c>
      <c r="W2" s="9" t="s">
        <v>25</v>
      </c>
    </row>
    <row r="3" spans="1:25" ht="15" customHeight="1">
      <c r="A3" s="100" t="s">
        <v>74</v>
      </c>
      <c r="B3" s="73" t="s">
        <v>94</v>
      </c>
      <c r="C3" s="2"/>
      <c r="D3" s="3" t="s">
        <v>179</v>
      </c>
      <c r="E3" s="3" t="s">
        <v>179</v>
      </c>
      <c r="F3" s="3" t="s">
        <v>179</v>
      </c>
      <c r="G3" s="3" t="s">
        <v>179</v>
      </c>
      <c r="H3" s="3" t="s">
        <v>179</v>
      </c>
      <c r="I3" s="3" t="s">
        <v>179</v>
      </c>
      <c r="J3" s="3" t="s">
        <v>179</v>
      </c>
      <c r="K3" s="3" t="s">
        <v>179</v>
      </c>
      <c r="L3" s="3" t="s">
        <v>179</v>
      </c>
      <c r="M3" s="3"/>
      <c r="N3" s="3"/>
      <c r="O3" s="3"/>
      <c r="P3" s="3"/>
      <c r="Q3" s="4"/>
      <c r="R3" s="3"/>
      <c r="S3" s="101">
        <f t="shared" ref="S3:S33" si="0">COUNTA(C4:R4)</f>
        <v>9</v>
      </c>
      <c r="T3" s="101">
        <f>SUM(C4:R4)</f>
        <v>18</v>
      </c>
      <c r="U3" s="101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18-0</v>
      </c>
      <c r="V3" s="103" t="s">
        <v>185</v>
      </c>
      <c r="W3" s="98" t="e">
        <f t="shared" ref="W3:W28" si="1">LEFT(U3,SEARCH("-",U3)-1)/RIGHT(U3,LEN(U3)-SEARCH("-",U3))</f>
        <v>#DIV/0!</v>
      </c>
    </row>
    <row r="4" spans="1:25" s="7" customFormat="1" ht="15" customHeight="1">
      <c r="A4" s="100"/>
      <c r="B4" s="72" t="s">
        <v>170</v>
      </c>
      <c r="C4" s="6"/>
      <c r="D4" s="5">
        <v>2</v>
      </c>
      <c r="E4" s="5">
        <v>2</v>
      </c>
      <c r="F4" s="5">
        <v>2</v>
      </c>
      <c r="G4" s="5">
        <v>2</v>
      </c>
      <c r="H4" s="5">
        <v>2</v>
      </c>
      <c r="I4" s="5">
        <v>2</v>
      </c>
      <c r="J4" s="5">
        <v>2</v>
      </c>
      <c r="K4" s="5">
        <v>2</v>
      </c>
      <c r="L4" s="5">
        <v>2</v>
      </c>
      <c r="M4" s="5"/>
      <c r="N4" s="5"/>
      <c r="O4" s="5"/>
      <c r="P4" s="5"/>
      <c r="Q4" s="12"/>
      <c r="R4" s="5"/>
      <c r="S4" s="102"/>
      <c r="T4" s="102"/>
      <c r="U4" s="102"/>
      <c r="V4" s="104"/>
      <c r="W4" s="99" t="e">
        <f t="shared" si="1"/>
        <v>#VALUE!</v>
      </c>
    </row>
    <row r="5" spans="1:25" ht="15" customHeight="1">
      <c r="A5" s="100" t="s">
        <v>75</v>
      </c>
      <c r="B5" s="73" t="s">
        <v>5</v>
      </c>
      <c r="C5" s="3" t="s">
        <v>182</v>
      </c>
      <c r="D5" s="2"/>
      <c r="E5" s="3" t="s">
        <v>179</v>
      </c>
      <c r="F5" s="3" t="s">
        <v>179</v>
      </c>
      <c r="G5" s="3" t="s">
        <v>179</v>
      </c>
      <c r="H5" s="3" t="s">
        <v>179</v>
      </c>
      <c r="I5" s="3" t="s">
        <v>179</v>
      </c>
      <c r="J5" s="3" t="s">
        <v>179</v>
      </c>
      <c r="K5" s="3" t="s">
        <v>179</v>
      </c>
      <c r="L5" s="3" t="s">
        <v>179</v>
      </c>
      <c r="M5" s="3"/>
      <c r="N5" s="3"/>
      <c r="O5" s="3"/>
      <c r="P5" s="4"/>
      <c r="Q5" s="4"/>
      <c r="R5" s="3"/>
      <c r="S5" s="101">
        <f t="shared" si="0"/>
        <v>9</v>
      </c>
      <c r="T5" s="101">
        <f>SUM(C6:R6)</f>
        <v>17</v>
      </c>
      <c r="U5" s="101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16-2</v>
      </c>
      <c r="V5" s="103" t="s">
        <v>186</v>
      </c>
      <c r="W5" s="98">
        <f t="shared" si="1"/>
        <v>8</v>
      </c>
    </row>
    <row r="6" spans="1:25" s="7" customFormat="1" ht="15" customHeight="1">
      <c r="A6" s="100"/>
      <c r="B6" s="72" t="s">
        <v>169</v>
      </c>
      <c r="C6" s="5">
        <v>1</v>
      </c>
      <c r="D6" s="6"/>
      <c r="E6" s="5">
        <v>2</v>
      </c>
      <c r="F6" s="5">
        <v>2</v>
      </c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/>
      <c r="N6" s="5"/>
      <c r="O6" s="5"/>
      <c r="P6" s="12"/>
      <c r="Q6" s="12"/>
      <c r="R6" s="5"/>
      <c r="S6" s="102"/>
      <c r="T6" s="102"/>
      <c r="U6" s="102"/>
      <c r="V6" s="104"/>
      <c r="W6" s="99" t="e">
        <f t="shared" si="1"/>
        <v>#VALUE!</v>
      </c>
    </row>
    <row r="7" spans="1:25" ht="15" customHeight="1">
      <c r="A7" s="100" t="s">
        <v>76</v>
      </c>
      <c r="B7" s="73" t="s">
        <v>96</v>
      </c>
      <c r="C7" s="3" t="s">
        <v>182</v>
      </c>
      <c r="D7" s="3" t="s">
        <v>182</v>
      </c>
      <c r="E7" s="2"/>
      <c r="F7" s="3" t="s">
        <v>179</v>
      </c>
      <c r="G7" s="3" t="s">
        <v>179</v>
      </c>
      <c r="H7" s="3" t="s">
        <v>179</v>
      </c>
      <c r="I7" s="3" t="s">
        <v>180</v>
      </c>
      <c r="J7" s="3" t="s">
        <v>179</v>
      </c>
      <c r="K7" s="3" t="s">
        <v>179</v>
      </c>
      <c r="L7" s="3" t="s">
        <v>179</v>
      </c>
      <c r="M7" s="3"/>
      <c r="N7" s="3"/>
      <c r="O7" s="3"/>
      <c r="P7" s="4"/>
      <c r="Q7" s="4"/>
      <c r="R7" s="3"/>
      <c r="S7" s="101">
        <f t="shared" si="0"/>
        <v>9</v>
      </c>
      <c r="T7" s="101">
        <f>SUM(C8:R8)</f>
        <v>16</v>
      </c>
      <c r="U7" s="101" t="str">
        <f t="shared" ref="U7" si="3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14-5</v>
      </c>
      <c r="V7" s="103" t="s">
        <v>187</v>
      </c>
      <c r="W7" s="98">
        <f t="shared" si="1"/>
        <v>2.8</v>
      </c>
      <c r="Y7" t="s">
        <v>34</v>
      </c>
    </row>
    <row r="8" spans="1:25" s="7" customFormat="1" ht="15" customHeight="1">
      <c r="A8" s="100"/>
      <c r="B8" s="72" t="s">
        <v>167</v>
      </c>
      <c r="C8" s="5">
        <v>1</v>
      </c>
      <c r="D8" s="5">
        <v>1</v>
      </c>
      <c r="E8" s="6"/>
      <c r="F8" s="5">
        <v>2</v>
      </c>
      <c r="G8" s="5">
        <v>2</v>
      </c>
      <c r="H8" s="5">
        <v>2</v>
      </c>
      <c r="I8" s="5">
        <v>2</v>
      </c>
      <c r="J8" s="5">
        <v>2</v>
      </c>
      <c r="K8" s="5">
        <v>2</v>
      </c>
      <c r="L8" s="5">
        <v>2</v>
      </c>
      <c r="M8" s="5"/>
      <c r="N8" s="5"/>
      <c r="O8" s="5"/>
      <c r="P8" s="12"/>
      <c r="Q8" s="12"/>
      <c r="R8" s="5"/>
      <c r="S8" s="102"/>
      <c r="T8" s="102"/>
      <c r="U8" s="102"/>
      <c r="V8" s="104"/>
      <c r="W8" s="99" t="e">
        <f t="shared" si="1"/>
        <v>#VALUE!</v>
      </c>
    </row>
    <row r="9" spans="1:25" ht="15" customHeight="1">
      <c r="A9" s="100" t="s">
        <v>77</v>
      </c>
      <c r="B9" s="73" t="s">
        <v>126</v>
      </c>
      <c r="C9" s="3" t="s">
        <v>182</v>
      </c>
      <c r="D9" s="3" t="s">
        <v>182</v>
      </c>
      <c r="E9" s="3" t="s">
        <v>182</v>
      </c>
      <c r="F9" s="2"/>
      <c r="G9" s="3" t="s">
        <v>182</v>
      </c>
      <c r="H9" s="3" t="s">
        <v>180</v>
      </c>
      <c r="I9" s="3" t="s">
        <v>181</v>
      </c>
      <c r="J9" s="3" t="s">
        <v>179</v>
      </c>
      <c r="K9" s="3" t="s">
        <v>179</v>
      </c>
      <c r="L9" s="3" t="s">
        <v>179</v>
      </c>
      <c r="M9" s="3"/>
      <c r="N9" s="3"/>
      <c r="O9" s="4"/>
      <c r="P9" s="3"/>
      <c r="Q9" s="3"/>
      <c r="R9" s="3"/>
      <c r="S9" s="101">
        <f t="shared" si="0"/>
        <v>9</v>
      </c>
      <c r="T9" s="101">
        <f>SUM(C10:R10)</f>
        <v>13</v>
      </c>
      <c r="U9" s="101" t="str">
        <f t="shared" ref="U9" si="4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9-11</v>
      </c>
      <c r="V9" s="103" t="s">
        <v>190</v>
      </c>
      <c r="W9" s="98">
        <f t="shared" si="1"/>
        <v>0.81818181818181823</v>
      </c>
    </row>
    <row r="10" spans="1:25" s="7" customFormat="1" ht="15" customHeight="1">
      <c r="A10" s="100"/>
      <c r="B10" s="72" t="s">
        <v>163</v>
      </c>
      <c r="C10" s="5">
        <v>1</v>
      </c>
      <c r="D10" s="5">
        <v>1</v>
      </c>
      <c r="E10" s="5">
        <v>1</v>
      </c>
      <c r="F10" s="6"/>
      <c r="G10" s="5">
        <v>1</v>
      </c>
      <c r="H10" s="5">
        <v>2</v>
      </c>
      <c r="I10" s="5">
        <v>1</v>
      </c>
      <c r="J10" s="5">
        <v>2</v>
      </c>
      <c r="K10" s="5">
        <v>2</v>
      </c>
      <c r="L10" s="5">
        <v>2</v>
      </c>
      <c r="M10" s="5"/>
      <c r="N10" s="5"/>
      <c r="O10" s="12"/>
      <c r="P10" s="5"/>
      <c r="Q10" s="5"/>
      <c r="R10" s="5"/>
      <c r="S10" s="102"/>
      <c r="T10" s="102"/>
      <c r="U10" s="102"/>
      <c r="V10" s="104"/>
      <c r="W10" s="99" t="e">
        <f t="shared" si="1"/>
        <v>#VALUE!</v>
      </c>
    </row>
    <row r="11" spans="1:25" ht="15" customHeight="1">
      <c r="A11" s="100" t="s">
        <v>78</v>
      </c>
      <c r="B11" s="74" t="s">
        <v>114</v>
      </c>
      <c r="C11" s="3" t="s">
        <v>182</v>
      </c>
      <c r="D11" s="3" t="s">
        <v>182</v>
      </c>
      <c r="E11" s="3" t="s">
        <v>182</v>
      </c>
      <c r="F11" s="3" t="s">
        <v>179</v>
      </c>
      <c r="G11" s="2"/>
      <c r="H11" s="3" t="s">
        <v>179</v>
      </c>
      <c r="I11" s="3" t="s">
        <v>182</v>
      </c>
      <c r="J11" s="3" t="s">
        <v>179</v>
      </c>
      <c r="K11" s="3" t="s">
        <v>179</v>
      </c>
      <c r="L11" s="3" t="s">
        <v>179</v>
      </c>
      <c r="M11" s="3"/>
      <c r="N11" s="3"/>
      <c r="O11" s="3"/>
      <c r="P11" s="3"/>
      <c r="Q11" s="3"/>
      <c r="R11" s="3"/>
      <c r="S11" s="101">
        <f t="shared" si="0"/>
        <v>9</v>
      </c>
      <c r="T11" s="101">
        <f>SUM(C12:R12)</f>
        <v>14</v>
      </c>
      <c r="U11" s="101" t="str">
        <f t="shared" ref="U11" si="5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10-8</v>
      </c>
      <c r="V11" s="103" t="s">
        <v>189</v>
      </c>
      <c r="W11" s="98">
        <f t="shared" si="1"/>
        <v>1.25</v>
      </c>
    </row>
    <row r="12" spans="1:25" s="7" customFormat="1" ht="15" customHeight="1">
      <c r="A12" s="100"/>
      <c r="B12" s="72" t="s">
        <v>164</v>
      </c>
      <c r="C12" s="5">
        <v>1</v>
      </c>
      <c r="D12" s="5">
        <v>1</v>
      </c>
      <c r="E12" s="5">
        <v>1</v>
      </c>
      <c r="F12" s="5">
        <v>2</v>
      </c>
      <c r="G12" s="6"/>
      <c r="H12" s="5">
        <v>2</v>
      </c>
      <c r="I12" s="5">
        <v>1</v>
      </c>
      <c r="J12" s="5">
        <v>2</v>
      </c>
      <c r="K12" s="5">
        <v>2</v>
      </c>
      <c r="L12" s="5">
        <v>2</v>
      </c>
      <c r="M12" s="5"/>
      <c r="N12" s="5"/>
      <c r="O12" s="5"/>
      <c r="P12" s="5"/>
      <c r="Q12" s="5"/>
      <c r="R12" s="5"/>
      <c r="S12" s="102"/>
      <c r="T12" s="102"/>
      <c r="U12" s="102"/>
      <c r="V12" s="104"/>
      <c r="W12" s="99" t="e">
        <f t="shared" si="1"/>
        <v>#VALUE!</v>
      </c>
    </row>
    <row r="13" spans="1:25" ht="15" customHeight="1">
      <c r="A13" s="105" t="s">
        <v>79</v>
      </c>
      <c r="B13" s="73" t="s">
        <v>100</v>
      </c>
      <c r="C13" s="3" t="s">
        <v>182</v>
      </c>
      <c r="D13" s="3" t="s">
        <v>182</v>
      </c>
      <c r="E13" s="3" t="s">
        <v>182</v>
      </c>
      <c r="F13" s="3" t="s">
        <v>181</v>
      </c>
      <c r="G13" s="3" t="s">
        <v>182</v>
      </c>
      <c r="H13" s="2"/>
      <c r="I13" s="3" t="s">
        <v>182</v>
      </c>
      <c r="J13" s="3" t="s">
        <v>182</v>
      </c>
      <c r="K13" s="3" t="s">
        <v>182</v>
      </c>
      <c r="L13" s="3" t="s">
        <v>182</v>
      </c>
      <c r="M13" s="3"/>
      <c r="N13" s="3"/>
      <c r="O13" s="3"/>
      <c r="P13" s="3"/>
      <c r="Q13" s="3"/>
      <c r="R13" s="3"/>
      <c r="S13" s="101">
        <f t="shared" si="0"/>
        <v>9</v>
      </c>
      <c r="T13" s="106">
        <f>SUM(C14:R14)</f>
        <v>5</v>
      </c>
      <c r="U13" s="101" t="str">
        <f t="shared" ref="U13" si="6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1-18</v>
      </c>
      <c r="V13" s="103" t="s">
        <v>194</v>
      </c>
      <c r="W13" s="98">
        <f t="shared" si="1"/>
        <v>5.5555555555555552E-2</v>
      </c>
    </row>
    <row r="14" spans="1:25" s="7" customFormat="1" ht="15" customHeight="1">
      <c r="A14" s="105"/>
      <c r="B14" s="72" t="s">
        <v>165</v>
      </c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6"/>
      <c r="I14" s="5">
        <v>0</v>
      </c>
      <c r="J14" s="5">
        <v>0</v>
      </c>
      <c r="K14" s="5">
        <v>0</v>
      </c>
      <c r="L14" s="5">
        <v>0</v>
      </c>
      <c r="M14" s="5"/>
      <c r="N14" s="5"/>
      <c r="O14" s="5"/>
      <c r="P14" s="5"/>
      <c r="Q14" s="5"/>
      <c r="R14" s="5"/>
      <c r="S14" s="102"/>
      <c r="T14" s="107"/>
      <c r="U14" s="102"/>
      <c r="V14" s="104"/>
      <c r="W14" s="99" t="e">
        <f t="shared" si="1"/>
        <v>#VALUE!</v>
      </c>
    </row>
    <row r="15" spans="1:25" ht="15" customHeight="1">
      <c r="A15" s="105" t="s">
        <v>80</v>
      </c>
      <c r="B15" s="73" t="s">
        <v>147</v>
      </c>
      <c r="C15" s="3" t="s">
        <v>182</v>
      </c>
      <c r="D15" s="3" t="s">
        <v>182</v>
      </c>
      <c r="E15" s="3" t="s">
        <v>182</v>
      </c>
      <c r="F15" s="3" t="s">
        <v>180</v>
      </c>
      <c r="G15" s="3" t="s">
        <v>179</v>
      </c>
      <c r="H15" s="3" t="s">
        <v>179</v>
      </c>
      <c r="I15" s="2"/>
      <c r="J15" s="3" t="s">
        <v>179</v>
      </c>
      <c r="K15" s="3" t="s">
        <v>179</v>
      </c>
      <c r="L15" s="3" t="s">
        <v>179</v>
      </c>
      <c r="M15" s="3"/>
      <c r="N15" s="3"/>
      <c r="O15" s="3"/>
      <c r="P15" s="3"/>
      <c r="Q15" s="3"/>
      <c r="R15" s="3"/>
      <c r="S15" s="101">
        <f t="shared" si="0"/>
        <v>9</v>
      </c>
      <c r="T15" s="106">
        <f>SUM(C16:R16)</f>
        <v>15</v>
      </c>
      <c r="U15" s="101" t="str">
        <f t="shared" ref="U15" si="7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12-7</v>
      </c>
      <c r="V15" s="103" t="s">
        <v>188</v>
      </c>
      <c r="W15" s="98">
        <f t="shared" si="1"/>
        <v>1.7142857142857142</v>
      </c>
    </row>
    <row r="16" spans="1:25" s="7" customFormat="1" ht="15" customHeight="1">
      <c r="A16" s="105"/>
      <c r="B16" s="72" t="s">
        <v>172</v>
      </c>
      <c r="C16" s="5">
        <v>1</v>
      </c>
      <c r="D16" s="5">
        <v>1</v>
      </c>
      <c r="E16" s="5">
        <v>1</v>
      </c>
      <c r="F16" s="5">
        <v>2</v>
      </c>
      <c r="G16" s="5">
        <v>2</v>
      </c>
      <c r="H16" s="5">
        <v>2</v>
      </c>
      <c r="I16" s="6"/>
      <c r="J16" s="5">
        <v>2</v>
      </c>
      <c r="K16" s="5">
        <v>2</v>
      </c>
      <c r="L16" s="5">
        <v>2</v>
      </c>
      <c r="M16" s="5"/>
      <c r="N16" s="5"/>
      <c r="O16" s="5"/>
      <c r="P16" s="5"/>
      <c r="Q16" s="5"/>
      <c r="R16" s="5"/>
      <c r="S16" s="102"/>
      <c r="T16" s="107"/>
      <c r="U16" s="102"/>
      <c r="V16" s="104"/>
      <c r="W16" s="99" t="e">
        <f t="shared" si="1"/>
        <v>#VALUE!</v>
      </c>
    </row>
    <row r="17" spans="1:23" ht="15" customHeight="1">
      <c r="A17" s="105" t="s">
        <v>81</v>
      </c>
      <c r="B17" s="73" t="s">
        <v>122</v>
      </c>
      <c r="C17" s="3" t="s">
        <v>182</v>
      </c>
      <c r="D17" s="3" t="s">
        <v>182</v>
      </c>
      <c r="E17" s="3" t="s">
        <v>182</v>
      </c>
      <c r="F17" s="3" t="s">
        <v>182</v>
      </c>
      <c r="G17" s="3" t="s">
        <v>182</v>
      </c>
      <c r="H17" s="3" t="s">
        <v>179</v>
      </c>
      <c r="I17" s="3" t="s">
        <v>182</v>
      </c>
      <c r="J17" s="2"/>
      <c r="K17" s="3" t="s">
        <v>182</v>
      </c>
      <c r="L17" s="3" t="s">
        <v>179</v>
      </c>
      <c r="M17" s="3"/>
      <c r="N17" s="3"/>
      <c r="O17" s="3"/>
      <c r="P17" s="3"/>
      <c r="Q17" s="3"/>
      <c r="R17" s="3"/>
      <c r="S17" s="101">
        <f t="shared" si="0"/>
        <v>9</v>
      </c>
      <c r="T17" s="106">
        <f>SUM(C18:R18)</f>
        <v>11</v>
      </c>
      <c r="U17" s="101" t="str">
        <f t="shared" ref="U17" si="8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4-14</v>
      </c>
      <c r="V17" s="103" t="s">
        <v>192</v>
      </c>
      <c r="W17" s="98">
        <f t="shared" si="1"/>
        <v>0.2857142857142857</v>
      </c>
    </row>
    <row r="18" spans="1:23" s="7" customFormat="1" ht="15" customHeight="1">
      <c r="A18" s="105"/>
      <c r="B18" s="72" t="s">
        <v>168</v>
      </c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2</v>
      </c>
      <c r="I18" s="5">
        <v>1</v>
      </c>
      <c r="J18" s="6"/>
      <c r="K18" s="5">
        <v>1</v>
      </c>
      <c r="L18" s="5">
        <v>2</v>
      </c>
      <c r="M18" s="5"/>
      <c r="N18" s="5"/>
      <c r="O18" s="5"/>
      <c r="P18" s="5"/>
      <c r="Q18" s="5"/>
      <c r="R18" s="5"/>
      <c r="S18" s="102"/>
      <c r="T18" s="107"/>
      <c r="U18" s="102"/>
      <c r="V18" s="104"/>
      <c r="W18" s="99" t="e">
        <f t="shared" si="1"/>
        <v>#VALUE!</v>
      </c>
    </row>
    <row r="19" spans="1:23" ht="15" customHeight="1">
      <c r="A19" s="105" t="s">
        <v>82</v>
      </c>
      <c r="B19" s="73" t="s">
        <v>133</v>
      </c>
      <c r="C19" s="3" t="s">
        <v>182</v>
      </c>
      <c r="D19" s="3" t="s">
        <v>182</v>
      </c>
      <c r="E19" s="3" t="s">
        <v>182</v>
      </c>
      <c r="F19" s="3" t="s">
        <v>182</v>
      </c>
      <c r="G19" s="3" t="s">
        <v>182</v>
      </c>
      <c r="H19" s="3" t="s">
        <v>179</v>
      </c>
      <c r="I19" s="3" t="s">
        <v>182</v>
      </c>
      <c r="J19" s="3" t="s">
        <v>179</v>
      </c>
      <c r="K19" s="2"/>
      <c r="L19" s="3" t="s">
        <v>179</v>
      </c>
      <c r="M19" s="3"/>
      <c r="N19" s="3"/>
      <c r="O19" s="3"/>
      <c r="P19" s="3"/>
      <c r="Q19" s="3"/>
      <c r="R19" s="3"/>
      <c r="S19" s="101">
        <f t="shared" si="0"/>
        <v>9</v>
      </c>
      <c r="T19" s="106">
        <f>SUM(C20:R20)</f>
        <v>12</v>
      </c>
      <c r="U19" s="101" t="str">
        <f t="shared" ref="U19" si="9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6-12</v>
      </c>
      <c r="V19" s="103" t="s">
        <v>191</v>
      </c>
      <c r="W19" s="98">
        <f t="shared" si="1"/>
        <v>0.5</v>
      </c>
    </row>
    <row r="20" spans="1:23" s="7" customFormat="1" ht="15" customHeight="1">
      <c r="A20" s="105"/>
      <c r="B20" s="72" t="s">
        <v>166</v>
      </c>
      <c r="C20" s="5">
        <v>1</v>
      </c>
      <c r="D20" s="5">
        <v>1</v>
      </c>
      <c r="E20" s="5">
        <v>1</v>
      </c>
      <c r="F20" s="5">
        <v>1</v>
      </c>
      <c r="G20" s="5">
        <v>1</v>
      </c>
      <c r="H20" s="5">
        <v>2</v>
      </c>
      <c r="I20" s="5">
        <v>1</v>
      </c>
      <c r="J20" s="5">
        <v>2</v>
      </c>
      <c r="K20" s="6"/>
      <c r="L20" s="5">
        <v>2</v>
      </c>
      <c r="M20" s="5"/>
      <c r="N20" s="5"/>
      <c r="O20" s="5"/>
      <c r="P20" s="5"/>
      <c r="Q20" s="5"/>
      <c r="R20" s="5"/>
      <c r="S20" s="102"/>
      <c r="T20" s="107"/>
      <c r="U20" s="102"/>
      <c r="V20" s="104"/>
      <c r="W20" s="99" t="e">
        <f t="shared" si="1"/>
        <v>#VALUE!</v>
      </c>
    </row>
    <row r="21" spans="1:23" ht="15" customHeight="1">
      <c r="A21" s="105" t="s">
        <v>83</v>
      </c>
      <c r="B21" s="73" t="s">
        <v>153</v>
      </c>
      <c r="C21" s="3" t="s">
        <v>182</v>
      </c>
      <c r="D21" s="3" t="s">
        <v>182</v>
      </c>
      <c r="E21" s="3" t="s">
        <v>182</v>
      </c>
      <c r="F21" s="3" t="s">
        <v>182</v>
      </c>
      <c r="G21" s="3" t="s">
        <v>182</v>
      </c>
      <c r="H21" s="3" t="s">
        <v>179</v>
      </c>
      <c r="I21" s="3" t="s">
        <v>182</v>
      </c>
      <c r="J21" s="3" t="s">
        <v>182</v>
      </c>
      <c r="K21" s="3" t="s">
        <v>182</v>
      </c>
      <c r="L21" s="2"/>
      <c r="M21" s="3"/>
      <c r="N21" s="3"/>
      <c r="O21" s="3"/>
      <c r="P21" s="3"/>
      <c r="Q21" s="3"/>
      <c r="R21" s="3"/>
      <c r="S21" s="101">
        <f t="shared" si="0"/>
        <v>9</v>
      </c>
      <c r="T21" s="106">
        <f>SUM(C22:R22)</f>
        <v>10</v>
      </c>
      <c r="U21" s="101" t="str">
        <f t="shared" ref="U21" si="10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2-16</v>
      </c>
      <c r="V21" s="103" t="s">
        <v>193</v>
      </c>
      <c r="W21" s="98">
        <f t="shared" si="1"/>
        <v>0.125</v>
      </c>
    </row>
    <row r="22" spans="1:23" s="7" customFormat="1" ht="15" customHeight="1">
      <c r="A22" s="105"/>
      <c r="B22" s="72" t="s">
        <v>173</v>
      </c>
      <c r="C22" s="5">
        <v>1</v>
      </c>
      <c r="D22" s="5">
        <v>1</v>
      </c>
      <c r="E22" s="5">
        <v>1</v>
      </c>
      <c r="F22" s="5">
        <v>1</v>
      </c>
      <c r="G22" s="5">
        <v>1</v>
      </c>
      <c r="H22" s="5">
        <v>2</v>
      </c>
      <c r="I22" s="5">
        <v>1</v>
      </c>
      <c r="J22" s="5">
        <v>1</v>
      </c>
      <c r="K22" s="5">
        <v>1</v>
      </c>
      <c r="L22" s="6"/>
      <c r="M22" s="5"/>
      <c r="N22" s="5"/>
      <c r="O22" s="5"/>
      <c r="P22" s="5"/>
      <c r="Q22" s="5"/>
      <c r="R22" s="5"/>
      <c r="S22" s="102"/>
      <c r="T22" s="107"/>
      <c r="U22" s="102"/>
      <c r="V22" s="104"/>
      <c r="W22" s="99" t="e">
        <f t="shared" si="1"/>
        <v>#VALUE!</v>
      </c>
    </row>
    <row r="23" spans="1:23" ht="15" customHeight="1">
      <c r="A23" s="100" t="s">
        <v>84</v>
      </c>
      <c r="B23" s="73"/>
      <c r="C23" s="3"/>
      <c r="D23" s="3"/>
      <c r="E23" s="3"/>
      <c r="F23" s="3"/>
      <c r="G23" s="3"/>
      <c r="H23" s="3"/>
      <c r="I23" s="4"/>
      <c r="J23" s="4"/>
      <c r="K23" s="3"/>
      <c r="L23" s="3"/>
      <c r="M23" s="2"/>
      <c r="N23" s="3"/>
      <c r="O23" s="3"/>
      <c r="P23" s="3"/>
      <c r="Q23" s="3"/>
      <c r="R23" s="3"/>
      <c r="S23" s="101">
        <f>COUNTA(C24:R24)</f>
        <v>0</v>
      </c>
      <c r="T23" s="101">
        <f>SUM(C24:R24)</f>
        <v>0</v>
      </c>
      <c r="U23" s="101" t="str">
        <f t="shared" ref="U23" si="11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0-0</v>
      </c>
      <c r="V23" s="103"/>
      <c r="W23" s="98" t="e">
        <f t="shared" si="1"/>
        <v>#DIV/0!</v>
      </c>
    </row>
    <row r="24" spans="1:23" s="7" customFormat="1" ht="15" customHeight="1">
      <c r="A24" s="100"/>
      <c r="B24" s="72"/>
      <c r="C24" s="5"/>
      <c r="D24" s="5"/>
      <c r="E24" s="5"/>
      <c r="F24" s="5"/>
      <c r="G24" s="5"/>
      <c r="H24" s="5"/>
      <c r="I24" s="12"/>
      <c r="J24" s="12"/>
      <c r="K24" s="5"/>
      <c r="L24" s="5"/>
      <c r="M24" s="6"/>
      <c r="N24" s="5"/>
      <c r="O24" s="5"/>
      <c r="P24" s="5"/>
      <c r="Q24" s="5"/>
      <c r="R24" s="5"/>
      <c r="S24" s="102"/>
      <c r="T24" s="102"/>
      <c r="U24" s="102"/>
      <c r="V24" s="104"/>
      <c r="W24" s="99" t="e">
        <f t="shared" si="1"/>
        <v>#VALUE!</v>
      </c>
    </row>
    <row r="25" spans="1:23" ht="15" customHeight="1">
      <c r="A25" s="100" t="s">
        <v>85</v>
      </c>
      <c r="B25" s="64"/>
      <c r="C25" s="3"/>
      <c r="D25" s="3"/>
      <c r="E25" s="3"/>
      <c r="F25" s="4"/>
      <c r="G25" s="3"/>
      <c r="H25" s="4"/>
      <c r="I25" s="3"/>
      <c r="J25" s="3"/>
      <c r="K25" s="3"/>
      <c r="L25" s="3"/>
      <c r="M25" s="3"/>
      <c r="N25" s="2"/>
      <c r="O25" s="3"/>
      <c r="P25" s="3"/>
      <c r="Q25" s="3"/>
      <c r="R25" s="3"/>
      <c r="S25" s="101">
        <f t="shared" si="0"/>
        <v>0</v>
      </c>
      <c r="T25" s="101">
        <f>SUM(C26:R26)</f>
        <v>0</v>
      </c>
      <c r="U25" s="101" t="str">
        <f t="shared" ref="U25" si="12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0-0</v>
      </c>
      <c r="V25" s="103"/>
      <c r="W25" s="98" t="e">
        <f t="shared" si="1"/>
        <v>#DIV/0!</v>
      </c>
    </row>
    <row r="26" spans="1:23" s="7" customFormat="1" ht="15" customHeight="1">
      <c r="A26" s="100"/>
      <c r="B26" s="65"/>
      <c r="C26" s="5"/>
      <c r="D26" s="5"/>
      <c r="E26" s="5"/>
      <c r="F26" s="12"/>
      <c r="G26" s="5"/>
      <c r="H26" s="12"/>
      <c r="I26" s="5"/>
      <c r="J26" s="5"/>
      <c r="K26" s="5"/>
      <c r="L26" s="5"/>
      <c r="M26" s="5"/>
      <c r="N26" s="6"/>
      <c r="O26" s="5"/>
      <c r="P26" s="5"/>
      <c r="Q26" s="5"/>
      <c r="R26" s="5"/>
      <c r="S26" s="102"/>
      <c r="T26" s="102"/>
      <c r="U26" s="102"/>
      <c r="V26" s="104"/>
      <c r="W26" s="99" t="e">
        <f t="shared" si="1"/>
        <v>#VALUE!</v>
      </c>
    </row>
    <row r="27" spans="1:23" ht="15" customHeight="1">
      <c r="A27" s="100" t="s">
        <v>86</v>
      </c>
      <c r="B27" s="64"/>
      <c r="C27" s="3"/>
      <c r="D27" s="3"/>
      <c r="E27" s="4"/>
      <c r="F27" s="3"/>
      <c r="G27" s="3"/>
      <c r="H27" s="4"/>
      <c r="I27" s="3"/>
      <c r="J27" s="3"/>
      <c r="K27" s="3"/>
      <c r="L27" s="3"/>
      <c r="M27" s="3"/>
      <c r="N27" s="3"/>
      <c r="O27" s="2"/>
      <c r="P27" s="3"/>
      <c r="Q27" s="3"/>
      <c r="R27" s="3"/>
      <c r="S27" s="101">
        <f t="shared" si="0"/>
        <v>0</v>
      </c>
      <c r="T27" s="101">
        <f>SUM(C28:R28)</f>
        <v>0</v>
      </c>
      <c r="U27" s="101" t="str">
        <f t="shared" ref="U27" si="13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0-0</v>
      </c>
      <c r="V27" s="103"/>
      <c r="W27" s="98" t="e">
        <f t="shared" si="1"/>
        <v>#DIV/0!</v>
      </c>
    </row>
    <row r="28" spans="1:23" s="7" customFormat="1" ht="15" customHeight="1">
      <c r="A28" s="100"/>
      <c r="B28" s="65"/>
      <c r="C28" s="5"/>
      <c r="D28" s="5"/>
      <c r="E28" s="12"/>
      <c r="F28" s="5"/>
      <c r="G28" s="5"/>
      <c r="H28" s="12"/>
      <c r="I28" s="5"/>
      <c r="J28" s="5"/>
      <c r="K28" s="5"/>
      <c r="L28" s="5"/>
      <c r="M28" s="5"/>
      <c r="N28" s="5"/>
      <c r="O28" s="6"/>
      <c r="P28" s="5"/>
      <c r="Q28" s="5"/>
      <c r="R28" s="5"/>
      <c r="S28" s="102"/>
      <c r="T28" s="102"/>
      <c r="U28" s="102"/>
      <c r="V28" s="104"/>
      <c r="W28" s="99" t="e">
        <f t="shared" si="1"/>
        <v>#VALUE!</v>
      </c>
    </row>
    <row r="29" spans="1:23" ht="15" customHeight="1">
      <c r="A29" s="100" t="s">
        <v>87</v>
      </c>
      <c r="B29" s="64"/>
      <c r="C29" s="3"/>
      <c r="D29" s="4"/>
      <c r="E29" s="4"/>
      <c r="F29" s="3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01">
        <f t="shared" si="0"/>
        <v>0</v>
      </c>
      <c r="T29" s="101">
        <f t="shared" ref="T29" si="14">SUM(C30:R30)</f>
        <v>0</v>
      </c>
      <c r="U29" s="101" t="str">
        <f t="shared" ref="U29" si="15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0-0</v>
      </c>
      <c r="V29" s="103"/>
      <c r="W29" s="98" t="e">
        <f t="shared" ref="W29:W34" si="16">LEFT(U29,SEARCH("-",U29)-1)/RIGHT(U29,LEN(U29)-SEARCH("-",U29))</f>
        <v>#DIV/0!</v>
      </c>
    </row>
    <row r="30" spans="1:23" s="7" customFormat="1" ht="15" customHeight="1">
      <c r="A30" s="100"/>
      <c r="B30" s="65"/>
      <c r="C30" s="5"/>
      <c r="D30" s="12"/>
      <c r="E30" s="12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02"/>
      <c r="T30" s="102"/>
      <c r="U30" s="102"/>
      <c r="V30" s="104"/>
      <c r="W30" s="99" t="e">
        <f t="shared" si="16"/>
        <v>#VALUE!</v>
      </c>
    </row>
    <row r="31" spans="1:23" ht="15" customHeight="1">
      <c r="A31" s="100" t="s">
        <v>88</v>
      </c>
      <c r="B31" s="6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01">
        <f t="shared" si="0"/>
        <v>0</v>
      </c>
      <c r="T31" s="101">
        <f t="shared" ref="T31" si="17">SUM(C32:R32)</f>
        <v>0</v>
      </c>
      <c r="U31" s="101" t="str">
        <f t="shared" ref="U31" si="18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0-0</v>
      </c>
      <c r="V31" s="103"/>
      <c r="W31" s="98" t="e">
        <f t="shared" si="16"/>
        <v>#DIV/0!</v>
      </c>
    </row>
    <row r="32" spans="1:23" s="7" customFormat="1" ht="15" customHeight="1">
      <c r="A32" s="100"/>
      <c r="B32" s="67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02"/>
      <c r="T32" s="102"/>
      <c r="U32" s="102"/>
      <c r="V32" s="104"/>
      <c r="W32" s="99" t="e">
        <f t="shared" si="16"/>
        <v>#VALUE!</v>
      </c>
    </row>
    <row r="33" spans="1:23" ht="15" customHeight="1">
      <c r="A33" s="100" t="s">
        <v>89</v>
      </c>
      <c r="B33" s="6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01">
        <f t="shared" si="0"/>
        <v>0</v>
      </c>
      <c r="T33" s="101">
        <f t="shared" ref="T33" si="19">SUM(C34:R34)</f>
        <v>0</v>
      </c>
      <c r="U33" s="101" t="str">
        <f t="shared" ref="U33" si="20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0-0</v>
      </c>
      <c r="V33" s="103"/>
      <c r="W33" s="98" t="e">
        <f t="shared" si="16"/>
        <v>#DIV/0!</v>
      </c>
    </row>
    <row r="34" spans="1:23" s="7" customFormat="1" ht="15" customHeight="1">
      <c r="A34" s="100"/>
      <c r="B34" s="67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02"/>
      <c r="T34" s="102"/>
      <c r="U34" s="102"/>
      <c r="V34" s="104"/>
      <c r="W34" s="99" t="e">
        <f t="shared" si="16"/>
        <v>#VALUE!</v>
      </c>
    </row>
    <row r="36" spans="1:23">
      <c r="A36" s="11"/>
      <c r="D36" t="s">
        <v>30</v>
      </c>
      <c r="J36" t="s">
        <v>52</v>
      </c>
    </row>
    <row r="66" spans="2:2">
      <c r="B66" s="49" t="s">
        <v>71</v>
      </c>
    </row>
  </sheetData>
  <mergeCells count="96">
    <mergeCell ref="W5:W6"/>
    <mergeCell ref="A3:A4"/>
    <mergeCell ref="T3:T4"/>
    <mergeCell ref="U3:U4"/>
    <mergeCell ref="V3:V4"/>
    <mergeCell ref="W3:W4"/>
    <mergeCell ref="A5:A6"/>
    <mergeCell ref="T5:T6"/>
    <mergeCell ref="U5:U6"/>
    <mergeCell ref="V5:V6"/>
    <mergeCell ref="S3:S4"/>
    <mergeCell ref="S5:S6"/>
    <mergeCell ref="S11:S12"/>
    <mergeCell ref="S13:S14"/>
    <mergeCell ref="W13:W14"/>
    <mergeCell ref="A11:A12"/>
    <mergeCell ref="T11:T12"/>
    <mergeCell ref="U11:U12"/>
    <mergeCell ref="V11:V12"/>
    <mergeCell ref="W11:W12"/>
    <mergeCell ref="A13:A14"/>
    <mergeCell ref="T13:T14"/>
    <mergeCell ref="U13:U14"/>
    <mergeCell ref="V13:V14"/>
    <mergeCell ref="V7:V8"/>
    <mergeCell ref="W7:W8"/>
    <mergeCell ref="A9:A10"/>
    <mergeCell ref="T9:T10"/>
    <mergeCell ref="U9:U10"/>
    <mergeCell ref="V9:V10"/>
    <mergeCell ref="S7:S8"/>
    <mergeCell ref="S9:S10"/>
    <mergeCell ref="W9:W10"/>
    <mergeCell ref="A7:A8"/>
    <mergeCell ref="T7:T8"/>
    <mergeCell ref="U7:U8"/>
    <mergeCell ref="T15:T16"/>
    <mergeCell ref="U15:U16"/>
    <mergeCell ref="V15:V16"/>
    <mergeCell ref="W15:W16"/>
    <mergeCell ref="A17:A18"/>
    <mergeCell ref="T17:T18"/>
    <mergeCell ref="U17:U18"/>
    <mergeCell ref="V17:V18"/>
    <mergeCell ref="S15:S16"/>
    <mergeCell ref="S17:S18"/>
    <mergeCell ref="W17:W18"/>
    <mergeCell ref="A15:A16"/>
    <mergeCell ref="W21:W22"/>
    <mergeCell ref="A19:A20"/>
    <mergeCell ref="T19:T20"/>
    <mergeCell ref="U19:U20"/>
    <mergeCell ref="V19:V20"/>
    <mergeCell ref="W19:W20"/>
    <mergeCell ref="A21:A22"/>
    <mergeCell ref="T21:T22"/>
    <mergeCell ref="U21:U22"/>
    <mergeCell ref="V21:V22"/>
    <mergeCell ref="S19:S20"/>
    <mergeCell ref="S21:S22"/>
    <mergeCell ref="W25:W26"/>
    <mergeCell ref="A23:A24"/>
    <mergeCell ref="T23:T24"/>
    <mergeCell ref="U23:U24"/>
    <mergeCell ref="V23:V24"/>
    <mergeCell ref="W23:W24"/>
    <mergeCell ref="A25:A26"/>
    <mergeCell ref="T25:T26"/>
    <mergeCell ref="U25:U26"/>
    <mergeCell ref="V25:V26"/>
    <mergeCell ref="S23:S24"/>
    <mergeCell ref="S25:S26"/>
    <mergeCell ref="T27:T28"/>
    <mergeCell ref="U27:U28"/>
    <mergeCell ref="V27:V28"/>
    <mergeCell ref="W27:W28"/>
    <mergeCell ref="A29:A30"/>
    <mergeCell ref="T29:T30"/>
    <mergeCell ref="U29:U30"/>
    <mergeCell ref="V29:V30"/>
    <mergeCell ref="S27:S28"/>
    <mergeCell ref="S29:S30"/>
    <mergeCell ref="W29:W30"/>
    <mergeCell ref="A27:A28"/>
    <mergeCell ref="W33:W34"/>
    <mergeCell ref="A31:A32"/>
    <mergeCell ref="T31:T32"/>
    <mergeCell ref="U31:U32"/>
    <mergeCell ref="V31:V32"/>
    <mergeCell ref="W31:W32"/>
    <mergeCell ref="A33:A34"/>
    <mergeCell ref="T33:T34"/>
    <mergeCell ref="U33:U34"/>
    <mergeCell ref="V33:V34"/>
    <mergeCell ref="S31:S32"/>
    <mergeCell ref="S33:S3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Normal="100" zoomScaleSheetLayoutView="100" workbookViewId="0"/>
  </sheetViews>
  <sheetFormatPr defaultRowHeight="15"/>
  <cols>
    <col min="1" max="1" width="10.7109375" customWidth="1"/>
    <col min="2" max="2" width="23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34</v>
      </c>
      <c r="B1" s="8" t="str">
        <f>Лист1!A18</f>
        <v>Открытый Чемпионат город Кемерово 2019 года 
по бадминтону среди клубных команд</v>
      </c>
      <c r="R1" t="s">
        <v>29</v>
      </c>
      <c r="V1" s="78" t="s">
        <v>162</v>
      </c>
    </row>
    <row r="2" spans="1:23">
      <c r="A2" s="1" t="s">
        <v>21</v>
      </c>
      <c r="B2" s="1" t="s">
        <v>22</v>
      </c>
      <c r="C2" s="10" t="s">
        <v>0</v>
      </c>
      <c r="D2" s="10" t="s">
        <v>2</v>
      </c>
      <c r="E2" s="10" t="s">
        <v>3</v>
      </c>
      <c r="F2" s="10" t="s">
        <v>4</v>
      </c>
      <c r="G2" s="10" t="s">
        <v>6</v>
      </c>
      <c r="H2" s="10" t="s">
        <v>7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18</v>
      </c>
      <c r="R2" s="10" t="s">
        <v>19</v>
      </c>
      <c r="S2" s="53" t="s">
        <v>68</v>
      </c>
      <c r="T2" s="53" t="s">
        <v>23</v>
      </c>
      <c r="U2" s="53" t="s">
        <v>26</v>
      </c>
      <c r="V2" s="53" t="s">
        <v>24</v>
      </c>
      <c r="W2" s="53" t="s">
        <v>25</v>
      </c>
    </row>
    <row r="3" spans="1:23" ht="15" customHeight="1">
      <c r="A3" s="100" t="s">
        <v>74</v>
      </c>
      <c r="B3" s="73" t="s">
        <v>20</v>
      </c>
      <c r="C3" s="2"/>
      <c r="D3" s="3" t="s">
        <v>179</v>
      </c>
      <c r="E3" s="3" t="s">
        <v>179</v>
      </c>
      <c r="F3" s="3" t="s">
        <v>179</v>
      </c>
      <c r="G3" s="3" t="s">
        <v>179</v>
      </c>
      <c r="H3" s="3" t="s">
        <v>179</v>
      </c>
      <c r="I3" s="3" t="s">
        <v>179</v>
      </c>
      <c r="J3" s="3" t="s">
        <v>179</v>
      </c>
      <c r="K3" s="3" t="s">
        <v>179</v>
      </c>
      <c r="L3" s="3" t="s">
        <v>179</v>
      </c>
      <c r="M3" s="3"/>
      <c r="N3" s="3"/>
      <c r="O3" s="3"/>
      <c r="P3" s="3"/>
      <c r="Q3" s="4"/>
      <c r="R3" s="3"/>
      <c r="S3" s="101">
        <f t="shared" ref="S3:S33" si="0">COUNTA(C4:R4)</f>
        <v>9</v>
      </c>
      <c r="T3" s="101">
        <f>SUM(C4:R4)</f>
        <v>18</v>
      </c>
      <c r="U3" s="101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18-0</v>
      </c>
      <c r="V3" s="103" t="s">
        <v>185</v>
      </c>
      <c r="W3" s="98" t="e">
        <f t="shared" ref="W3:W34" si="1">LEFT(U3,SEARCH("-",U3)-1)/RIGHT(U3,LEN(U3)-SEARCH("-",U3))</f>
        <v>#DIV/0!</v>
      </c>
    </row>
    <row r="4" spans="1:23" s="7" customFormat="1" ht="15" customHeight="1">
      <c r="A4" s="100"/>
      <c r="B4" s="72" t="s">
        <v>169</v>
      </c>
      <c r="C4" s="6"/>
      <c r="D4" s="5">
        <v>2</v>
      </c>
      <c r="E4" s="5">
        <v>2</v>
      </c>
      <c r="F4" s="5">
        <v>2</v>
      </c>
      <c r="G4" s="5">
        <v>2</v>
      </c>
      <c r="H4" s="5">
        <v>2</v>
      </c>
      <c r="I4" s="5">
        <v>2</v>
      </c>
      <c r="J4" s="5">
        <v>2</v>
      </c>
      <c r="K4" s="5">
        <v>2</v>
      </c>
      <c r="L4" s="5">
        <v>2</v>
      </c>
      <c r="M4" s="5"/>
      <c r="N4" s="5"/>
      <c r="O4" s="5"/>
      <c r="P4" s="5"/>
      <c r="Q4" s="12"/>
      <c r="R4" s="5"/>
      <c r="S4" s="102"/>
      <c r="T4" s="102"/>
      <c r="U4" s="102"/>
      <c r="V4" s="104"/>
      <c r="W4" s="99" t="e">
        <f t="shared" si="1"/>
        <v>#VALUE!</v>
      </c>
    </row>
    <row r="5" spans="1:23" ht="15" customHeight="1">
      <c r="A5" s="100" t="s">
        <v>75</v>
      </c>
      <c r="B5" s="73" t="s">
        <v>61</v>
      </c>
      <c r="C5" s="3" t="s">
        <v>182</v>
      </c>
      <c r="D5" s="2"/>
      <c r="E5" s="3" t="s">
        <v>179</v>
      </c>
      <c r="F5" s="3" t="s">
        <v>179</v>
      </c>
      <c r="G5" s="3" t="s">
        <v>179</v>
      </c>
      <c r="H5" s="3" t="s">
        <v>179</v>
      </c>
      <c r="I5" s="3" t="s">
        <v>179</v>
      </c>
      <c r="J5" s="3" t="s">
        <v>179</v>
      </c>
      <c r="K5" s="3" t="s">
        <v>179</v>
      </c>
      <c r="L5" s="3" t="s">
        <v>179</v>
      </c>
      <c r="M5" s="3"/>
      <c r="N5" s="3"/>
      <c r="O5" s="3"/>
      <c r="P5" s="4"/>
      <c r="Q5" s="4"/>
      <c r="R5" s="3"/>
      <c r="S5" s="101">
        <f t="shared" si="0"/>
        <v>9</v>
      </c>
      <c r="T5" s="101">
        <f>SUM(C6:R6)</f>
        <v>17</v>
      </c>
      <c r="U5" s="101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16-2</v>
      </c>
      <c r="V5" s="103" t="s">
        <v>186</v>
      </c>
      <c r="W5" s="98">
        <f t="shared" si="1"/>
        <v>8</v>
      </c>
    </row>
    <row r="6" spans="1:23" s="7" customFormat="1" ht="15" customHeight="1">
      <c r="A6" s="100"/>
      <c r="B6" s="72" t="s">
        <v>170</v>
      </c>
      <c r="C6" s="5">
        <v>1</v>
      </c>
      <c r="D6" s="6"/>
      <c r="E6" s="5">
        <v>2</v>
      </c>
      <c r="F6" s="5">
        <v>2</v>
      </c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/>
      <c r="N6" s="5"/>
      <c r="O6" s="5"/>
      <c r="P6" s="12"/>
      <c r="Q6" s="12"/>
      <c r="R6" s="5"/>
      <c r="S6" s="102"/>
      <c r="T6" s="102"/>
      <c r="U6" s="102"/>
      <c r="V6" s="104"/>
      <c r="W6" s="99" t="e">
        <f t="shared" si="1"/>
        <v>#VALUE!</v>
      </c>
    </row>
    <row r="7" spans="1:23" ht="15" customHeight="1">
      <c r="A7" s="100" t="s">
        <v>76</v>
      </c>
      <c r="B7" s="73" t="s">
        <v>65</v>
      </c>
      <c r="C7" s="3" t="s">
        <v>182</v>
      </c>
      <c r="D7" s="3" t="s">
        <v>182</v>
      </c>
      <c r="E7" s="2"/>
      <c r="F7" s="3" t="s">
        <v>180</v>
      </c>
      <c r="G7" s="3" t="s">
        <v>179</v>
      </c>
      <c r="H7" s="3" t="s">
        <v>179</v>
      </c>
      <c r="I7" s="3" t="s">
        <v>179</v>
      </c>
      <c r="J7" s="3" t="s">
        <v>179</v>
      </c>
      <c r="K7" s="3" t="s">
        <v>179</v>
      </c>
      <c r="L7" s="3" t="s">
        <v>179</v>
      </c>
      <c r="M7" s="3"/>
      <c r="N7" s="3"/>
      <c r="O7" s="3"/>
      <c r="P7" s="4"/>
      <c r="Q7" s="4"/>
      <c r="R7" s="3"/>
      <c r="S7" s="101">
        <f t="shared" si="0"/>
        <v>9</v>
      </c>
      <c r="T7" s="101">
        <f>SUM(C8:R8)</f>
        <v>16</v>
      </c>
      <c r="U7" s="101" t="str">
        <f t="shared" ref="U7" si="3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14-5</v>
      </c>
      <c r="V7" s="103" t="s">
        <v>187</v>
      </c>
      <c r="W7" s="98">
        <f t="shared" si="1"/>
        <v>2.8</v>
      </c>
    </row>
    <row r="8" spans="1:23" s="7" customFormat="1" ht="15" customHeight="1">
      <c r="A8" s="100"/>
      <c r="B8" s="72" t="s">
        <v>163</v>
      </c>
      <c r="C8" s="5">
        <v>1</v>
      </c>
      <c r="D8" s="5">
        <v>1</v>
      </c>
      <c r="E8" s="6"/>
      <c r="F8" s="5">
        <v>2</v>
      </c>
      <c r="G8" s="5">
        <v>2</v>
      </c>
      <c r="H8" s="5">
        <v>2</v>
      </c>
      <c r="I8" s="5">
        <v>2</v>
      </c>
      <c r="J8" s="5">
        <v>2</v>
      </c>
      <c r="K8" s="5">
        <v>2</v>
      </c>
      <c r="L8" s="5">
        <v>2</v>
      </c>
      <c r="M8" s="5"/>
      <c r="N8" s="5"/>
      <c r="O8" s="5"/>
      <c r="P8" s="12"/>
      <c r="Q8" s="12"/>
      <c r="R8" s="5"/>
      <c r="S8" s="102"/>
      <c r="T8" s="102"/>
      <c r="U8" s="102"/>
      <c r="V8" s="104"/>
      <c r="W8" s="99" t="e">
        <f t="shared" si="1"/>
        <v>#VALUE!</v>
      </c>
    </row>
    <row r="9" spans="1:23" ht="15" customHeight="1">
      <c r="A9" s="100" t="s">
        <v>77</v>
      </c>
      <c r="B9" s="73" t="s">
        <v>69</v>
      </c>
      <c r="C9" s="3" t="s">
        <v>182</v>
      </c>
      <c r="D9" s="3" t="s">
        <v>182</v>
      </c>
      <c r="E9" s="3" t="s">
        <v>181</v>
      </c>
      <c r="F9" s="2"/>
      <c r="G9" s="3" t="s">
        <v>179</v>
      </c>
      <c r="H9" s="3" t="s">
        <v>179</v>
      </c>
      <c r="I9" s="3" t="s">
        <v>179</v>
      </c>
      <c r="J9" s="3" t="s">
        <v>179</v>
      </c>
      <c r="K9" s="3" t="s">
        <v>179</v>
      </c>
      <c r="L9" s="3" t="s">
        <v>179</v>
      </c>
      <c r="M9" s="3"/>
      <c r="N9" s="3"/>
      <c r="O9" s="4"/>
      <c r="P9" s="3"/>
      <c r="Q9" s="3"/>
      <c r="R9" s="3"/>
      <c r="S9" s="101">
        <f t="shared" si="0"/>
        <v>9</v>
      </c>
      <c r="T9" s="101">
        <f>SUM(C10:R10)</f>
        <v>15</v>
      </c>
      <c r="U9" s="101" t="str">
        <f t="shared" ref="U9" si="4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13-6</v>
      </c>
      <c r="V9" s="103" t="s">
        <v>188</v>
      </c>
      <c r="W9" s="98">
        <f t="shared" si="1"/>
        <v>2.1666666666666665</v>
      </c>
    </row>
    <row r="10" spans="1:23" s="7" customFormat="1" ht="15" customHeight="1">
      <c r="A10" s="100"/>
      <c r="B10" s="72" t="s">
        <v>167</v>
      </c>
      <c r="C10" s="5">
        <v>1</v>
      </c>
      <c r="D10" s="5">
        <v>1</v>
      </c>
      <c r="E10" s="5">
        <v>1</v>
      </c>
      <c r="F10" s="6"/>
      <c r="G10" s="5">
        <v>2</v>
      </c>
      <c r="H10" s="5">
        <v>2</v>
      </c>
      <c r="I10" s="5">
        <v>2</v>
      </c>
      <c r="J10" s="5">
        <v>2</v>
      </c>
      <c r="K10" s="5">
        <v>2</v>
      </c>
      <c r="L10" s="5">
        <v>2</v>
      </c>
      <c r="M10" s="5"/>
      <c r="N10" s="5"/>
      <c r="O10" s="12"/>
      <c r="P10" s="5"/>
      <c r="Q10" s="5"/>
      <c r="R10" s="5"/>
      <c r="S10" s="102"/>
      <c r="T10" s="102"/>
      <c r="U10" s="102"/>
      <c r="V10" s="104"/>
      <c r="W10" s="99" t="e">
        <f t="shared" si="1"/>
        <v>#VALUE!</v>
      </c>
    </row>
    <row r="11" spans="1:23" ht="15" customHeight="1">
      <c r="A11" s="105" t="s">
        <v>78</v>
      </c>
      <c r="B11" s="73" t="s">
        <v>106</v>
      </c>
      <c r="C11" s="3" t="s">
        <v>182</v>
      </c>
      <c r="D11" s="3" t="s">
        <v>182</v>
      </c>
      <c r="E11" s="3" t="s">
        <v>182</v>
      </c>
      <c r="F11" s="3" t="s">
        <v>182</v>
      </c>
      <c r="G11" s="2"/>
      <c r="H11" s="3" t="s">
        <v>179</v>
      </c>
      <c r="I11" s="3" t="s">
        <v>180</v>
      </c>
      <c r="J11" s="3" t="s">
        <v>179</v>
      </c>
      <c r="K11" s="3" t="s">
        <v>179</v>
      </c>
      <c r="L11" s="3" t="s">
        <v>179</v>
      </c>
      <c r="M11" s="3"/>
      <c r="N11" s="3"/>
      <c r="O11" s="3"/>
      <c r="P11" s="3"/>
      <c r="Q11" s="3"/>
      <c r="R11" s="3"/>
      <c r="S11" s="101">
        <f t="shared" si="0"/>
        <v>9</v>
      </c>
      <c r="T11" s="106">
        <f>SUM(C12:R12)</f>
        <v>14</v>
      </c>
      <c r="U11" s="101" t="str">
        <f t="shared" ref="U11" si="5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10-9</v>
      </c>
      <c r="V11" s="103" t="s">
        <v>189</v>
      </c>
      <c r="W11" s="98">
        <f t="shared" si="1"/>
        <v>1.1111111111111112</v>
      </c>
    </row>
    <row r="12" spans="1:23" s="7" customFormat="1" ht="15" customHeight="1">
      <c r="A12" s="105"/>
      <c r="B12" s="72" t="s">
        <v>168</v>
      </c>
      <c r="C12" s="5">
        <v>1</v>
      </c>
      <c r="D12" s="5">
        <v>1</v>
      </c>
      <c r="E12" s="5">
        <v>1</v>
      </c>
      <c r="F12" s="5">
        <v>1</v>
      </c>
      <c r="G12" s="6"/>
      <c r="H12" s="5">
        <v>2</v>
      </c>
      <c r="I12" s="5">
        <v>2</v>
      </c>
      <c r="J12" s="5">
        <v>2</v>
      </c>
      <c r="K12" s="5">
        <v>2</v>
      </c>
      <c r="L12" s="5">
        <v>2</v>
      </c>
      <c r="M12" s="5"/>
      <c r="N12" s="5"/>
      <c r="O12" s="5"/>
      <c r="P12" s="5"/>
      <c r="Q12" s="5"/>
      <c r="R12" s="5"/>
      <c r="S12" s="102"/>
      <c r="T12" s="107"/>
      <c r="U12" s="102"/>
      <c r="V12" s="104"/>
      <c r="W12" s="99" t="e">
        <f t="shared" si="1"/>
        <v>#VALUE!</v>
      </c>
    </row>
    <row r="13" spans="1:23" ht="15" customHeight="1">
      <c r="A13" s="105" t="s">
        <v>79</v>
      </c>
      <c r="B13" s="73" t="s">
        <v>152</v>
      </c>
      <c r="C13" s="3" t="s">
        <v>182</v>
      </c>
      <c r="D13" s="3" t="s">
        <v>182</v>
      </c>
      <c r="E13" s="3" t="s">
        <v>182</v>
      </c>
      <c r="F13" s="3" t="s">
        <v>182</v>
      </c>
      <c r="G13" s="3" t="s">
        <v>182</v>
      </c>
      <c r="H13" s="2"/>
      <c r="I13" s="3" t="s">
        <v>182</v>
      </c>
      <c r="J13" s="3" t="s">
        <v>180</v>
      </c>
      <c r="K13" s="3" t="s">
        <v>179</v>
      </c>
      <c r="L13" s="3" t="s">
        <v>181</v>
      </c>
      <c r="M13" s="3"/>
      <c r="N13" s="3"/>
      <c r="O13" s="3"/>
      <c r="P13" s="3"/>
      <c r="Q13" s="3"/>
      <c r="R13" s="3"/>
      <c r="S13" s="101">
        <f t="shared" si="0"/>
        <v>9</v>
      </c>
      <c r="T13" s="106">
        <f>SUM(C14:R14)</f>
        <v>11</v>
      </c>
      <c r="U13" s="101" t="str">
        <f t="shared" ref="U13" si="6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5-15</v>
      </c>
      <c r="V13" s="103" t="s">
        <v>192</v>
      </c>
      <c r="W13" s="98">
        <f t="shared" si="1"/>
        <v>0.33333333333333331</v>
      </c>
    </row>
    <row r="14" spans="1:23" s="7" customFormat="1" ht="15" customHeight="1">
      <c r="A14" s="105"/>
      <c r="B14" s="72" t="s">
        <v>172</v>
      </c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6"/>
      <c r="I14" s="5">
        <v>1</v>
      </c>
      <c r="J14" s="5">
        <v>2</v>
      </c>
      <c r="K14" s="5">
        <v>2</v>
      </c>
      <c r="L14" s="5">
        <v>1</v>
      </c>
      <c r="M14" s="5"/>
      <c r="N14" s="5"/>
      <c r="O14" s="5"/>
      <c r="P14" s="5"/>
      <c r="Q14" s="5"/>
      <c r="R14" s="5"/>
      <c r="S14" s="102"/>
      <c r="T14" s="107"/>
      <c r="U14" s="102"/>
      <c r="V14" s="104"/>
      <c r="W14" s="99" t="e">
        <f t="shared" si="1"/>
        <v>#VALUE!</v>
      </c>
    </row>
    <row r="15" spans="1:23" ht="15" customHeight="1">
      <c r="A15" s="105" t="s">
        <v>80</v>
      </c>
      <c r="B15" s="73" t="s">
        <v>119</v>
      </c>
      <c r="C15" s="3" t="s">
        <v>182</v>
      </c>
      <c r="D15" s="3" t="s">
        <v>182</v>
      </c>
      <c r="E15" s="3" t="s">
        <v>182</v>
      </c>
      <c r="F15" s="3" t="s">
        <v>182</v>
      </c>
      <c r="G15" s="3" t="s">
        <v>181</v>
      </c>
      <c r="H15" s="3" t="s">
        <v>179</v>
      </c>
      <c r="I15" s="2"/>
      <c r="J15" s="3" t="s">
        <v>179</v>
      </c>
      <c r="K15" s="3" t="s">
        <v>179</v>
      </c>
      <c r="L15" s="3" t="s">
        <v>179</v>
      </c>
      <c r="M15" s="3"/>
      <c r="N15" s="3"/>
      <c r="O15" s="3"/>
      <c r="P15" s="3"/>
      <c r="Q15" s="3"/>
      <c r="R15" s="3"/>
      <c r="S15" s="101">
        <f t="shared" si="0"/>
        <v>9</v>
      </c>
      <c r="T15" s="106">
        <f>SUM(C16:R16)</f>
        <v>13</v>
      </c>
      <c r="U15" s="101" t="str">
        <f t="shared" ref="U15" si="7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9-10</v>
      </c>
      <c r="V15" s="103" t="s">
        <v>190</v>
      </c>
      <c r="W15" s="98">
        <f t="shared" si="1"/>
        <v>0.9</v>
      </c>
    </row>
    <row r="16" spans="1:23" s="7" customFormat="1" ht="15" customHeight="1">
      <c r="A16" s="105"/>
      <c r="B16" s="72" t="s">
        <v>164</v>
      </c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2</v>
      </c>
      <c r="I16" s="6"/>
      <c r="J16" s="5">
        <v>2</v>
      </c>
      <c r="K16" s="5">
        <v>2</v>
      </c>
      <c r="L16" s="5">
        <v>2</v>
      </c>
      <c r="M16" s="5"/>
      <c r="N16" s="5"/>
      <c r="O16" s="5"/>
      <c r="P16" s="5"/>
      <c r="Q16" s="5"/>
      <c r="R16" s="5"/>
      <c r="S16" s="102"/>
      <c r="T16" s="107"/>
      <c r="U16" s="102"/>
      <c r="V16" s="104"/>
      <c r="W16" s="99" t="e">
        <f t="shared" si="1"/>
        <v>#VALUE!</v>
      </c>
    </row>
    <row r="17" spans="1:23" ht="15" customHeight="1">
      <c r="A17" s="105" t="s">
        <v>81</v>
      </c>
      <c r="B17" s="73" t="s">
        <v>135</v>
      </c>
      <c r="C17" s="3" t="s">
        <v>182</v>
      </c>
      <c r="D17" s="3" t="s">
        <v>182</v>
      </c>
      <c r="E17" s="3" t="s">
        <v>182</v>
      </c>
      <c r="F17" s="3" t="s">
        <v>182</v>
      </c>
      <c r="G17" s="3" t="s">
        <v>182</v>
      </c>
      <c r="H17" s="3" t="s">
        <v>182</v>
      </c>
      <c r="I17" s="3" t="s">
        <v>182</v>
      </c>
      <c r="J17" s="2"/>
      <c r="K17" s="3" t="s">
        <v>179</v>
      </c>
      <c r="L17" s="3" t="s">
        <v>181</v>
      </c>
      <c r="M17" s="3"/>
      <c r="N17" s="3"/>
      <c r="O17" s="3"/>
      <c r="P17" s="3"/>
      <c r="Q17" s="3"/>
      <c r="R17" s="3"/>
      <c r="S17" s="101">
        <f t="shared" si="0"/>
        <v>9</v>
      </c>
      <c r="T17" s="106">
        <f>SUM(C18:R18)</f>
        <v>10</v>
      </c>
      <c r="U17" s="101" t="str">
        <f t="shared" ref="U17" si="8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3-16</v>
      </c>
      <c r="V17" s="103" t="s">
        <v>193</v>
      </c>
      <c r="W17" s="98">
        <f t="shared" si="1"/>
        <v>0.1875</v>
      </c>
    </row>
    <row r="18" spans="1:23" s="7" customFormat="1" ht="15" customHeight="1">
      <c r="A18" s="105"/>
      <c r="B18" s="72" t="s">
        <v>166</v>
      </c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6"/>
      <c r="K18" s="5">
        <v>2</v>
      </c>
      <c r="L18" s="5">
        <v>1</v>
      </c>
      <c r="M18" s="5"/>
      <c r="N18" s="5"/>
      <c r="O18" s="5"/>
      <c r="P18" s="5"/>
      <c r="Q18" s="5"/>
      <c r="R18" s="5"/>
      <c r="S18" s="102"/>
      <c r="T18" s="107"/>
      <c r="U18" s="102"/>
      <c r="V18" s="104"/>
      <c r="W18" s="99" t="e">
        <f t="shared" si="1"/>
        <v>#VALUE!</v>
      </c>
    </row>
    <row r="19" spans="1:23" ht="15" customHeight="1">
      <c r="A19" s="105" t="s">
        <v>82</v>
      </c>
      <c r="B19" s="73" t="s">
        <v>155</v>
      </c>
      <c r="C19" s="3" t="s">
        <v>182</v>
      </c>
      <c r="D19" s="3" t="s">
        <v>182</v>
      </c>
      <c r="E19" s="3" t="s">
        <v>182</v>
      </c>
      <c r="F19" s="3" t="s">
        <v>182</v>
      </c>
      <c r="G19" s="3" t="s">
        <v>182</v>
      </c>
      <c r="H19" s="3" t="s">
        <v>182</v>
      </c>
      <c r="I19" s="3" t="s">
        <v>182</v>
      </c>
      <c r="J19" s="3" t="s">
        <v>182</v>
      </c>
      <c r="K19" s="2"/>
      <c r="L19" s="3" t="s">
        <v>182</v>
      </c>
      <c r="M19" s="3"/>
      <c r="N19" s="3"/>
      <c r="O19" s="3"/>
      <c r="P19" s="3"/>
      <c r="Q19" s="3"/>
      <c r="R19" s="3"/>
      <c r="S19" s="101">
        <f t="shared" si="0"/>
        <v>9</v>
      </c>
      <c r="T19" s="106">
        <f>SUM(C20:R20)</f>
        <v>9</v>
      </c>
      <c r="U19" s="101" t="str">
        <f t="shared" ref="U19" si="9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0-18</v>
      </c>
      <c r="V19" s="103" t="s">
        <v>194</v>
      </c>
      <c r="W19" s="98">
        <f t="shared" si="1"/>
        <v>0</v>
      </c>
    </row>
    <row r="20" spans="1:23" s="7" customFormat="1" ht="15" customHeight="1">
      <c r="A20" s="105"/>
      <c r="B20" s="72" t="s">
        <v>173</v>
      </c>
      <c r="C20" s="5">
        <v>1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5">
        <v>1</v>
      </c>
      <c r="J20" s="5">
        <v>1</v>
      </c>
      <c r="K20" s="6"/>
      <c r="L20" s="5">
        <v>1</v>
      </c>
      <c r="M20" s="5"/>
      <c r="N20" s="5"/>
      <c r="O20" s="5"/>
      <c r="P20" s="5"/>
      <c r="Q20" s="5"/>
      <c r="R20" s="5"/>
      <c r="S20" s="102"/>
      <c r="T20" s="107"/>
      <c r="U20" s="102"/>
      <c r="V20" s="104"/>
      <c r="W20" s="99" t="e">
        <f t="shared" si="1"/>
        <v>#VALUE!</v>
      </c>
    </row>
    <row r="21" spans="1:23" ht="15" customHeight="1">
      <c r="A21" s="105" t="s">
        <v>83</v>
      </c>
      <c r="B21" s="73" t="s">
        <v>92</v>
      </c>
      <c r="C21" s="3" t="s">
        <v>182</v>
      </c>
      <c r="D21" s="3" t="s">
        <v>182</v>
      </c>
      <c r="E21" s="3" t="s">
        <v>182</v>
      </c>
      <c r="F21" s="3" t="s">
        <v>182</v>
      </c>
      <c r="G21" s="3" t="s">
        <v>182</v>
      </c>
      <c r="H21" s="3" t="s">
        <v>180</v>
      </c>
      <c r="I21" s="3" t="s">
        <v>182</v>
      </c>
      <c r="J21" s="3" t="s">
        <v>180</v>
      </c>
      <c r="K21" s="3" t="s">
        <v>179</v>
      </c>
      <c r="L21" s="2"/>
      <c r="M21" s="3"/>
      <c r="N21" s="3"/>
      <c r="O21" s="3"/>
      <c r="P21" s="3"/>
      <c r="Q21" s="3"/>
      <c r="R21" s="3"/>
      <c r="S21" s="101">
        <f t="shared" si="0"/>
        <v>9</v>
      </c>
      <c r="T21" s="106">
        <f>SUM(C22:R22)</f>
        <v>12</v>
      </c>
      <c r="U21" s="101" t="str">
        <f t="shared" ref="U21" si="10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6-14</v>
      </c>
      <c r="V21" s="103" t="s">
        <v>191</v>
      </c>
      <c r="W21" s="98">
        <f t="shared" si="1"/>
        <v>0.42857142857142855</v>
      </c>
    </row>
    <row r="22" spans="1:23" s="7" customFormat="1" ht="15" customHeight="1">
      <c r="A22" s="105"/>
      <c r="B22" s="72" t="s">
        <v>165</v>
      </c>
      <c r="C22" s="5">
        <v>1</v>
      </c>
      <c r="D22" s="5">
        <v>1</v>
      </c>
      <c r="E22" s="5">
        <v>1</v>
      </c>
      <c r="F22" s="5">
        <v>1</v>
      </c>
      <c r="G22" s="5">
        <v>1</v>
      </c>
      <c r="H22" s="5">
        <v>2</v>
      </c>
      <c r="I22" s="5">
        <v>1</v>
      </c>
      <c r="J22" s="5">
        <v>2</v>
      </c>
      <c r="K22" s="5">
        <v>2</v>
      </c>
      <c r="L22" s="6"/>
      <c r="M22" s="5"/>
      <c r="N22" s="5"/>
      <c r="O22" s="5"/>
      <c r="P22" s="5"/>
      <c r="Q22" s="5"/>
      <c r="R22" s="5"/>
      <c r="S22" s="102"/>
      <c r="T22" s="107"/>
      <c r="U22" s="102"/>
      <c r="V22" s="104"/>
      <c r="W22" s="99" t="e">
        <f t="shared" si="1"/>
        <v>#VALUE!</v>
      </c>
    </row>
    <row r="23" spans="1:23" ht="15" customHeight="1">
      <c r="A23" s="100" t="s">
        <v>84</v>
      </c>
      <c r="B23" s="73"/>
      <c r="C23" s="3"/>
      <c r="D23" s="3"/>
      <c r="E23" s="3"/>
      <c r="F23" s="3"/>
      <c r="G23" s="3"/>
      <c r="H23" s="3"/>
      <c r="I23" s="4"/>
      <c r="J23" s="4"/>
      <c r="K23" s="3"/>
      <c r="L23" s="3"/>
      <c r="M23" s="2"/>
      <c r="N23" s="3"/>
      <c r="O23" s="3"/>
      <c r="P23" s="3"/>
      <c r="Q23" s="3"/>
      <c r="R23" s="3"/>
      <c r="S23" s="101">
        <f>COUNTA(C24:R24)</f>
        <v>0</v>
      </c>
      <c r="T23" s="101">
        <f>SUM(C24:R24)</f>
        <v>0</v>
      </c>
      <c r="U23" s="101" t="str">
        <f t="shared" ref="U23" si="11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0-0</v>
      </c>
      <c r="V23" s="103"/>
      <c r="W23" s="98" t="e">
        <f t="shared" si="1"/>
        <v>#DIV/0!</v>
      </c>
    </row>
    <row r="24" spans="1:23" s="7" customFormat="1" ht="15" customHeight="1">
      <c r="A24" s="100"/>
      <c r="B24" s="72"/>
      <c r="C24" s="5"/>
      <c r="D24" s="5"/>
      <c r="E24" s="5"/>
      <c r="F24" s="5"/>
      <c r="G24" s="5"/>
      <c r="H24" s="5"/>
      <c r="I24" s="12"/>
      <c r="J24" s="12"/>
      <c r="K24" s="5"/>
      <c r="L24" s="5"/>
      <c r="M24" s="6"/>
      <c r="N24" s="5"/>
      <c r="O24" s="5"/>
      <c r="P24" s="5"/>
      <c r="Q24" s="5"/>
      <c r="R24" s="5"/>
      <c r="S24" s="102"/>
      <c r="T24" s="102"/>
      <c r="U24" s="102"/>
      <c r="V24" s="104"/>
      <c r="W24" s="99" t="e">
        <f t="shared" si="1"/>
        <v>#VALUE!</v>
      </c>
    </row>
    <row r="25" spans="1:23" ht="15" customHeight="1">
      <c r="A25" s="100" t="s">
        <v>85</v>
      </c>
      <c r="B25" s="108"/>
      <c r="C25" s="3"/>
      <c r="D25" s="3"/>
      <c r="E25" s="3"/>
      <c r="F25" s="4"/>
      <c r="G25" s="3"/>
      <c r="H25" s="4"/>
      <c r="I25" s="3"/>
      <c r="J25" s="3"/>
      <c r="K25" s="3"/>
      <c r="L25" s="3"/>
      <c r="M25" s="3"/>
      <c r="N25" s="2"/>
      <c r="O25" s="3"/>
      <c r="P25" s="3"/>
      <c r="Q25" s="3"/>
      <c r="R25" s="3"/>
      <c r="S25" s="101">
        <f t="shared" si="0"/>
        <v>0</v>
      </c>
      <c r="T25" s="101">
        <f>SUM(C26:R26)</f>
        <v>0</v>
      </c>
      <c r="U25" s="101" t="str">
        <f t="shared" ref="U25" si="12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0-0</v>
      </c>
      <c r="V25" s="103"/>
      <c r="W25" s="98" t="e">
        <f t="shared" si="1"/>
        <v>#DIV/0!</v>
      </c>
    </row>
    <row r="26" spans="1:23" s="7" customFormat="1" ht="15" customHeight="1">
      <c r="A26" s="100"/>
      <c r="B26" s="109"/>
      <c r="C26" s="5"/>
      <c r="D26" s="5"/>
      <c r="E26" s="5"/>
      <c r="F26" s="12"/>
      <c r="G26" s="5"/>
      <c r="H26" s="12"/>
      <c r="I26" s="5"/>
      <c r="J26" s="5"/>
      <c r="K26" s="5"/>
      <c r="L26" s="5"/>
      <c r="M26" s="5"/>
      <c r="N26" s="6"/>
      <c r="O26" s="5"/>
      <c r="P26" s="5"/>
      <c r="Q26" s="5"/>
      <c r="R26" s="5"/>
      <c r="S26" s="102"/>
      <c r="T26" s="102"/>
      <c r="U26" s="102"/>
      <c r="V26" s="104"/>
      <c r="W26" s="99" t="e">
        <f t="shared" si="1"/>
        <v>#VALUE!</v>
      </c>
    </row>
    <row r="27" spans="1:23" ht="15" customHeight="1">
      <c r="A27" s="100" t="s">
        <v>86</v>
      </c>
      <c r="B27" s="108"/>
      <c r="C27" s="3"/>
      <c r="D27" s="3"/>
      <c r="E27" s="4"/>
      <c r="F27" s="3"/>
      <c r="G27" s="3"/>
      <c r="H27" s="4"/>
      <c r="I27" s="3"/>
      <c r="J27" s="3"/>
      <c r="K27" s="3"/>
      <c r="L27" s="3"/>
      <c r="M27" s="3"/>
      <c r="N27" s="3"/>
      <c r="O27" s="2"/>
      <c r="P27" s="3"/>
      <c r="Q27" s="3"/>
      <c r="R27" s="3"/>
      <c r="S27" s="101">
        <f t="shared" si="0"/>
        <v>0</v>
      </c>
      <c r="T27" s="101">
        <f>SUM(C28:R28)</f>
        <v>0</v>
      </c>
      <c r="U27" s="101" t="str">
        <f t="shared" ref="U27" si="13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0-0</v>
      </c>
      <c r="V27" s="103"/>
      <c r="W27" s="98" t="e">
        <f t="shared" si="1"/>
        <v>#DIV/0!</v>
      </c>
    </row>
    <row r="28" spans="1:23" s="7" customFormat="1" ht="15" customHeight="1">
      <c r="A28" s="100"/>
      <c r="B28" s="109"/>
      <c r="C28" s="5"/>
      <c r="D28" s="5"/>
      <c r="E28" s="12"/>
      <c r="F28" s="5"/>
      <c r="G28" s="5"/>
      <c r="H28" s="12"/>
      <c r="I28" s="5"/>
      <c r="J28" s="5"/>
      <c r="K28" s="5"/>
      <c r="L28" s="5"/>
      <c r="M28" s="5"/>
      <c r="N28" s="5"/>
      <c r="O28" s="6"/>
      <c r="P28" s="5"/>
      <c r="Q28" s="5"/>
      <c r="R28" s="5"/>
      <c r="S28" s="102"/>
      <c r="T28" s="102"/>
      <c r="U28" s="102"/>
      <c r="V28" s="104"/>
      <c r="W28" s="99" t="e">
        <f t="shared" si="1"/>
        <v>#VALUE!</v>
      </c>
    </row>
    <row r="29" spans="1:23" ht="15" customHeight="1">
      <c r="A29" s="100" t="s">
        <v>87</v>
      </c>
      <c r="B29" s="108"/>
      <c r="C29" s="3"/>
      <c r="D29" s="4"/>
      <c r="E29" s="4"/>
      <c r="F29" s="3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01">
        <f t="shared" si="0"/>
        <v>0</v>
      </c>
      <c r="T29" s="101">
        <f t="shared" ref="T29" si="14">SUM(C30:R30)</f>
        <v>0</v>
      </c>
      <c r="U29" s="101" t="str">
        <f t="shared" ref="U29" si="15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0-0</v>
      </c>
      <c r="V29" s="103"/>
      <c r="W29" s="98" t="e">
        <f t="shared" si="1"/>
        <v>#DIV/0!</v>
      </c>
    </row>
    <row r="30" spans="1:23" s="7" customFormat="1" ht="15" customHeight="1">
      <c r="A30" s="100"/>
      <c r="B30" s="109"/>
      <c r="C30" s="5"/>
      <c r="D30" s="12"/>
      <c r="E30" s="12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02"/>
      <c r="T30" s="102"/>
      <c r="U30" s="102"/>
      <c r="V30" s="104"/>
      <c r="W30" s="99" t="e">
        <f t="shared" si="1"/>
        <v>#VALUE!</v>
      </c>
    </row>
    <row r="31" spans="1:23" ht="15" customHeight="1">
      <c r="A31" s="100" t="s">
        <v>88</v>
      </c>
      <c r="B31" s="11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01">
        <f t="shared" si="0"/>
        <v>0</v>
      </c>
      <c r="T31" s="101">
        <f t="shared" ref="T31" si="16">SUM(C32:R32)</f>
        <v>0</v>
      </c>
      <c r="U31" s="101" t="str">
        <f t="shared" ref="U31" si="17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0-0</v>
      </c>
      <c r="V31" s="103"/>
      <c r="W31" s="98" t="e">
        <f t="shared" si="1"/>
        <v>#DIV/0!</v>
      </c>
    </row>
    <row r="32" spans="1:23" s="7" customFormat="1" ht="15" customHeight="1">
      <c r="A32" s="100"/>
      <c r="B32" s="11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02"/>
      <c r="T32" s="102"/>
      <c r="U32" s="102"/>
      <c r="V32" s="104"/>
      <c r="W32" s="99" t="e">
        <f t="shared" si="1"/>
        <v>#VALUE!</v>
      </c>
    </row>
    <row r="33" spans="1:23" ht="15" customHeight="1">
      <c r="A33" s="100" t="s">
        <v>89</v>
      </c>
      <c r="B33" s="11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01">
        <f t="shared" si="0"/>
        <v>0</v>
      </c>
      <c r="T33" s="101">
        <f t="shared" ref="T33" si="18">SUM(C34:R34)</f>
        <v>0</v>
      </c>
      <c r="U33" s="101" t="str">
        <f t="shared" ref="U33" si="19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0-0</v>
      </c>
      <c r="V33" s="103"/>
      <c r="W33" s="98" t="e">
        <f t="shared" si="1"/>
        <v>#DIV/0!</v>
      </c>
    </row>
    <row r="34" spans="1:23" s="7" customFormat="1" ht="15" customHeight="1">
      <c r="A34" s="100"/>
      <c r="B34" s="11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02"/>
      <c r="T34" s="102"/>
      <c r="U34" s="102"/>
      <c r="V34" s="104"/>
      <c r="W34" s="99" t="e">
        <f t="shared" si="1"/>
        <v>#VALUE!</v>
      </c>
    </row>
    <row r="36" spans="1:23">
      <c r="A36" s="11"/>
      <c r="D36" t="s">
        <v>30</v>
      </c>
      <c r="J36" t="s">
        <v>52</v>
      </c>
    </row>
    <row r="66" spans="2:2">
      <c r="B66" s="49" t="s">
        <v>71</v>
      </c>
    </row>
  </sheetData>
  <mergeCells count="101">
    <mergeCell ref="W31:W32"/>
    <mergeCell ref="A33:A34"/>
    <mergeCell ref="B33:B34"/>
    <mergeCell ref="S33:S34"/>
    <mergeCell ref="T33:T34"/>
    <mergeCell ref="U33:U34"/>
    <mergeCell ref="V33:V34"/>
    <mergeCell ref="W33:W34"/>
    <mergeCell ref="A31:A32"/>
    <mergeCell ref="B31:B32"/>
    <mergeCell ref="S31:S32"/>
    <mergeCell ref="T31:T32"/>
    <mergeCell ref="U31:U32"/>
    <mergeCell ref="V31:V32"/>
    <mergeCell ref="W27:W28"/>
    <mergeCell ref="A29:A30"/>
    <mergeCell ref="B29:B30"/>
    <mergeCell ref="S29:S30"/>
    <mergeCell ref="T29:T30"/>
    <mergeCell ref="U29:U30"/>
    <mergeCell ref="V29:V30"/>
    <mergeCell ref="W29:W30"/>
    <mergeCell ref="A27:A28"/>
    <mergeCell ref="B27:B28"/>
    <mergeCell ref="S27:S28"/>
    <mergeCell ref="T27:T28"/>
    <mergeCell ref="U27:U28"/>
    <mergeCell ref="V27:V28"/>
    <mergeCell ref="W23:W24"/>
    <mergeCell ref="A25:A26"/>
    <mergeCell ref="B25:B26"/>
    <mergeCell ref="S25:S26"/>
    <mergeCell ref="T25:T26"/>
    <mergeCell ref="U25:U26"/>
    <mergeCell ref="V25:V26"/>
    <mergeCell ref="W25:W26"/>
    <mergeCell ref="A23:A24"/>
    <mergeCell ref="S23:S24"/>
    <mergeCell ref="T23:T24"/>
    <mergeCell ref="U23:U24"/>
    <mergeCell ref="V23:V24"/>
    <mergeCell ref="W19:W20"/>
    <mergeCell ref="A21:A22"/>
    <mergeCell ref="S21:S22"/>
    <mergeCell ref="T21:T22"/>
    <mergeCell ref="U21:U22"/>
    <mergeCell ref="V21:V22"/>
    <mergeCell ref="W21:W22"/>
    <mergeCell ref="A19:A20"/>
    <mergeCell ref="S19:S20"/>
    <mergeCell ref="T19:T20"/>
    <mergeCell ref="U19:U20"/>
    <mergeCell ref="V19:V20"/>
    <mergeCell ref="W15:W16"/>
    <mergeCell ref="A17:A18"/>
    <mergeCell ref="S17:S18"/>
    <mergeCell ref="T17:T18"/>
    <mergeCell ref="U17:U18"/>
    <mergeCell ref="V17:V18"/>
    <mergeCell ref="W17:W18"/>
    <mergeCell ref="A15:A16"/>
    <mergeCell ref="S15:S16"/>
    <mergeCell ref="T15:T16"/>
    <mergeCell ref="U15:U16"/>
    <mergeCell ref="V15:V16"/>
    <mergeCell ref="W11:W12"/>
    <mergeCell ref="A13:A14"/>
    <mergeCell ref="S13:S14"/>
    <mergeCell ref="T13:T14"/>
    <mergeCell ref="U13:U14"/>
    <mergeCell ref="V13:V14"/>
    <mergeCell ref="W13:W14"/>
    <mergeCell ref="A11:A12"/>
    <mergeCell ref="S11:S12"/>
    <mergeCell ref="T11:T12"/>
    <mergeCell ref="U11:U12"/>
    <mergeCell ref="V11:V12"/>
    <mergeCell ref="W7:W8"/>
    <mergeCell ref="A9:A10"/>
    <mergeCell ref="S9:S10"/>
    <mergeCell ref="T9:T10"/>
    <mergeCell ref="U9:U10"/>
    <mergeCell ref="V9:V10"/>
    <mergeCell ref="W9:W10"/>
    <mergeCell ref="A7:A8"/>
    <mergeCell ref="S7:S8"/>
    <mergeCell ref="T7:T8"/>
    <mergeCell ref="U7:U8"/>
    <mergeCell ref="V7:V8"/>
    <mergeCell ref="W3:W4"/>
    <mergeCell ref="A5:A6"/>
    <mergeCell ref="S5:S6"/>
    <mergeCell ref="T5:T6"/>
    <mergeCell ref="U5:U6"/>
    <mergeCell ref="V5:V6"/>
    <mergeCell ref="W5:W6"/>
    <mergeCell ref="A3:A4"/>
    <mergeCell ref="S3:S4"/>
    <mergeCell ref="T3:T4"/>
    <mergeCell ref="U3:U4"/>
    <mergeCell ref="V3:V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Normal="100" zoomScaleSheetLayoutView="100" workbookViewId="0"/>
  </sheetViews>
  <sheetFormatPr defaultRowHeight="15"/>
  <cols>
    <col min="1" max="1" width="10.7109375" customWidth="1"/>
    <col min="2" max="2" width="23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34</v>
      </c>
      <c r="B1" s="8" t="str">
        <f>Лист1!A18</f>
        <v>Открытый Чемпионат город Кемерово 2019 года 
по бадминтону среди клубных команд</v>
      </c>
      <c r="R1" t="s">
        <v>176</v>
      </c>
      <c r="V1" s="78" t="s">
        <v>159</v>
      </c>
    </row>
    <row r="2" spans="1:23">
      <c r="A2" s="1" t="s">
        <v>21</v>
      </c>
      <c r="B2" s="1" t="s">
        <v>22</v>
      </c>
      <c r="C2" s="10" t="s">
        <v>0</v>
      </c>
      <c r="D2" s="10" t="s">
        <v>2</v>
      </c>
      <c r="E2" s="10" t="s">
        <v>3</v>
      </c>
      <c r="F2" s="10" t="s">
        <v>4</v>
      </c>
      <c r="G2" s="10" t="s">
        <v>6</v>
      </c>
      <c r="H2" s="10" t="s">
        <v>7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18</v>
      </c>
      <c r="R2" s="10" t="s">
        <v>19</v>
      </c>
      <c r="S2" s="53" t="s">
        <v>68</v>
      </c>
      <c r="T2" s="53" t="s">
        <v>23</v>
      </c>
      <c r="U2" s="53" t="s">
        <v>26</v>
      </c>
      <c r="V2" s="53" t="s">
        <v>24</v>
      </c>
      <c r="W2" s="53" t="s">
        <v>25</v>
      </c>
    </row>
    <row r="3" spans="1:23" ht="15" customHeight="1">
      <c r="A3" s="100" t="s">
        <v>74</v>
      </c>
      <c r="B3" s="61" t="s">
        <v>101</v>
      </c>
      <c r="C3" s="2"/>
      <c r="D3" s="3" t="s">
        <v>179</v>
      </c>
      <c r="E3" s="3" t="s">
        <v>180</v>
      </c>
      <c r="F3" s="3" t="s">
        <v>179</v>
      </c>
      <c r="G3" s="3" t="s">
        <v>179</v>
      </c>
      <c r="H3" s="3" t="s">
        <v>179</v>
      </c>
      <c r="I3" s="3" t="s">
        <v>179</v>
      </c>
      <c r="J3" s="3" t="s">
        <v>179</v>
      </c>
      <c r="K3" s="3" t="s">
        <v>179</v>
      </c>
      <c r="L3" s="3" t="s">
        <v>179</v>
      </c>
      <c r="M3" s="3" t="s">
        <v>179</v>
      </c>
      <c r="N3" s="3"/>
      <c r="O3" s="3"/>
      <c r="P3" s="3"/>
      <c r="Q3" s="4"/>
      <c r="R3" s="3"/>
      <c r="S3" s="101">
        <f t="shared" ref="S3:S33" si="0">COUNTA(C4:R4)</f>
        <v>10</v>
      </c>
      <c r="T3" s="101">
        <f>SUM(C4:R4)</f>
        <v>20</v>
      </c>
      <c r="U3" s="101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20-1</v>
      </c>
      <c r="V3" s="103" t="s">
        <v>185</v>
      </c>
      <c r="W3" s="98">
        <f t="shared" ref="W3:W34" si="1">LEFT(U3,SEARCH("-",U3)-1)/RIGHT(U3,LEN(U3)-SEARCH("-",U3))</f>
        <v>20</v>
      </c>
    </row>
    <row r="4" spans="1:23" s="7" customFormat="1" ht="15" customHeight="1">
      <c r="A4" s="100"/>
      <c r="B4" s="61" t="s">
        <v>90</v>
      </c>
      <c r="C4" s="6"/>
      <c r="D4" s="5">
        <v>2</v>
      </c>
      <c r="E4" s="5">
        <v>2</v>
      </c>
      <c r="F4" s="5">
        <v>2</v>
      </c>
      <c r="G4" s="5">
        <v>2</v>
      </c>
      <c r="H4" s="5">
        <v>2</v>
      </c>
      <c r="I4" s="5">
        <v>2</v>
      </c>
      <c r="J4" s="5">
        <v>2</v>
      </c>
      <c r="K4" s="5">
        <v>2</v>
      </c>
      <c r="L4" s="5">
        <v>2</v>
      </c>
      <c r="M4" s="5">
        <v>2</v>
      </c>
      <c r="N4" s="5"/>
      <c r="O4" s="5"/>
      <c r="P4" s="5"/>
      <c r="Q4" s="12"/>
      <c r="R4" s="5"/>
      <c r="S4" s="102"/>
      <c r="T4" s="102"/>
      <c r="U4" s="102"/>
      <c r="V4" s="104"/>
      <c r="W4" s="99" t="e">
        <f t="shared" si="1"/>
        <v>#VALUE!</v>
      </c>
    </row>
    <row r="5" spans="1:23" ht="15" customHeight="1">
      <c r="A5" s="100" t="s">
        <v>75</v>
      </c>
      <c r="B5" s="61" t="s">
        <v>63</v>
      </c>
      <c r="C5" s="3" t="s">
        <v>182</v>
      </c>
      <c r="D5" s="2"/>
      <c r="E5" s="3" t="s">
        <v>182</v>
      </c>
      <c r="F5" s="3" t="s">
        <v>179</v>
      </c>
      <c r="G5" s="3" t="s">
        <v>179</v>
      </c>
      <c r="H5" s="3" t="s">
        <v>179</v>
      </c>
      <c r="I5" s="3" t="s">
        <v>179</v>
      </c>
      <c r="J5" s="3" t="s">
        <v>179</v>
      </c>
      <c r="K5" s="3" t="s">
        <v>179</v>
      </c>
      <c r="L5" s="3" t="s">
        <v>179</v>
      </c>
      <c r="M5" s="3" t="s">
        <v>179</v>
      </c>
      <c r="N5" s="3"/>
      <c r="O5" s="3"/>
      <c r="P5" s="4"/>
      <c r="Q5" s="4"/>
      <c r="R5" s="3"/>
      <c r="S5" s="101">
        <f t="shared" si="0"/>
        <v>10</v>
      </c>
      <c r="T5" s="101">
        <f>SUM(C6:R6)</f>
        <v>18</v>
      </c>
      <c r="U5" s="101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16-4</v>
      </c>
      <c r="V5" s="103" t="s">
        <v>187</v>
      </c>
      <c r="W5" s="98">
        <f t="shared" si="1"/>
        <v>4</v>
      </c>
    </row>
    <row r="6" spans="1:23" s="7" customFormat="1" ht="15" customHeight="1">
      <c r="A6" s="100"/>
      <c r="B6" s="61" t="s">
        <v>98</v>
      </c>
      <c r="C6" s="5">
        <v>1</v>
      </c>
      <c r="D6" s="6"/>
      <c r="E6" s="5">
        <v>1</v>
      </c>
      <c r="F6" s="5">
        <v>2</v>
      </c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>
        <v>2</v>
      </c>
      <c r="N6" s="5"/>
      <c r="O6" s="5"/>
      <c r="P6" s="12"/>
      <c r="Q6" s="12"/>
      <c r="R6" s="5"/>
      <c r="S6" s="102"/>
      <c r="T6" s="102"/>
      <c r="U6" s="102"/>
      <c r="V6" s="104"/>
      <c r="W6" s="99" t="e">
        <f t="shared" si="1"/>
        <v>#VALUE!</v>
      </c>
    </row>
    <row r="7" spans="1:23" ht="15" customHeight="1">
      <c r="A7" s="100" t="s">
        <v>76</v>
      </c>
      <c r="B7" s="61" t="s">
        <v>142</v>
      </c>
      <c r="C7" s="3" t="s">
        <v>181</v>
      </c>
      <c r="D7" s="3" t="s">
        <v>179</v>
      </c>
      <c r="E7" s="2"/>
      <c r="F7" s="3" t="s">
        <v>179</v>
      </c>
      <c r="G7" s="3" t="s">
        <v>179</v>
      </c>
      <c r="H7" s="3" t="s">
        <v>179</v>
      </c>
      <c r="I7" s="3" t="s">
        <v>179</v>
      </c>
      <c r="J7" s="3" t="s">
        <v>179</v>
      </c>
      <c r="K7" s="3" t="s">
        <v>179</v>
      </c>
      <c r="L7" s="3" t="s">
        <v>179</v>
      </c>
      <c r="M7" s="3" t="s">
        <v>179</v>
      </c>
      <c r="N7" s="3"/>
      <c r="O7" s="3"/>
      <c r="P7" s="4"/>
      <c r="Q7" s="4"/>
      <c r="R7" s="3"/>
      <c r="S7" s="101">
        <f t="shared" si="0"/>
        <v>10</v>
      </c>
      <c r="T7" s="101">
        <f>SUM(C8:R8)</f>
        <v>19</v>
      </c>
      <c r="U7" s="101" t="str">
        <f t="shared" ref="U7" si="3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19-2</v>
      </c>
      <c r="V7" s="103" t="s">
        <v>186</v>
      </c>
      <c r="W7" s="98">
        <f t="shared" si="1"/>
        <v>9.5</v>
      </c>
    </row>
    <row r="8" spans="1:23" s="7" customFormat="1" ht="15" customHeight="1">
      <c r="A8" s="100"/>
      <c r="B8" s="61" t="s">
        <v>103</v>
      </c>
      <c r="C8" s="5">
        <v>1</v>
      </c>
      <c r="D8" s="5">
        <v>2</v>
      </c>
      <c r="E8" s="6"/>
      <c r="F8" s="5">
        <v>2</v>
      </c>
      <c r="G8" s="5">
        <v>2</v>
      </c>
      <c r="H8" s="5">
        <v>2</v>
      </c>
      <c r="I8" s="5">
        <v>2</v>
      </c>
      <c r="J8" s="5">
        <v>2</v>
      </c>
      <c r="K8" s="5">
        <v>2</v>
      </c>
      <c r="L8" s="5">
        <v>2</v>
      </c>
      <c r="M8" s="5">
        <v>2</v>
      </c>
      <c r="N8" s="5"/>
      <c r="O8" s="5"/>
      <c r="P8" s="12"/>
      <c r="Q8" s="12"/>
      <c r="R8" s="5"/>
      <c r="S8" s="102"/>
      <c r="T8" s="102"/>
      <c r="U8" s="102"/>
      <c r="V8" s="104"/>
      <c r="W8" s="99" t="e">
        <f t="shared" si="1"/>
        <v>#VALUE!</v>
      </c>
    </row>
    <row r="9" spans="1:23" ht="15" customHeight="1">
      <c r="A9" s="100" t="s">
        <v>77</v>
      </c>
      <c r="B9" s="61" t="s">
        <v>17</v>
      </c>
      <c r="C9" s="3" t="s">
        <v>182</v>
      </c>
      <c r="D9" s="3" t="s">
        <v>182</v>
      </c>
      <c r="E9" s="3" t="s">
        <v>182</v>
      </c>
      <c r="F9" s="2"/>
      <c r="G9" s="3" t="s">
        <v>179</v>
      </c>
      <c r="H9" s="3" t="s">
        <v>179</v>
      </c>
      <c r="I9" s="3" t="s">
        <v>179</v>
      </c>
      <c r="J9" s="3" t="s">
        <v>182</v>
      </c>
      <c r="K9" s="3" t="s">
        <v>179</v>
      </c>
      <c r="L9" s="3" t="s">
        <v>179</v>
      </c>
      <c r="M9" s="3" t="s">
        <v>179</v>
      </c>
      <c r="N9" s="3"/>
      <c r="O9" s="4"/>
      <c r="P9" s="3"/>
      <c r="Q9" s="3"/>
      <c r="R9" s="3"/>
      <c r="S9" s="101">
        <f t="shared" si="0"/>
        <v>10</v>
      </c>
      <c r="T9" s="101">
        <f>SUM(C10:R10)</f>
        <v>16</v>
      </c>
      <c r="U9" s="101" t="str">
        <f t="shared" ref="U9" si="4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12-8</v>
      </c>
      <c r="V9" s="103" t="s">
        <v>188</v>
      </c>
      <c r="W9" s="98">
        <f t="shared" si="1"/>
        <v>1.5</v>
      </c>
    </row>
    <row r="10" spans="1:23" s="7" customFormat="1" ht="15" customHeight="1">
      <c r="A10" s="100"/>
      <c r="B10" s="61" t="s">
        <v>148</v>
      </c>
      <c r="C10" s="5">
        <v>1</v>
      </c>
      <c r="D10" s="5">
        <v>1</v>
      </c>
      <c r="E10" s="5">
        <v>1</v>
      </c>
      <c r="F10" s="6"/>
      <c r="G10" s="5">
        <v>2</v>
      </c>
      <c r="H10" s="5">
        <v>2</v>
      </c>
      <c r="I10" s="5">
        <v>2</v>
      </c>
      <c r="J10" s="5">
        <v>1</v>
      </c>
      <c r="K10" s="5">
        <v>2</v>
      </c>
      <c r="L10" s="5">
        <v>2</v>
      </c>
      <c r="M10" s="5">
        <v>2</v>
      </c>
      <c r="N10" s="5"/>
      <c r="O10" s="12"/>
      <c r="P10" s="5"/>
      <c r="Q10" s="5"/>
      <c r="R10" s="5"/>
      <c r="S10" s="102"/>
      <c r="T10" s="102"/>
      <c r="U10" s="102"/>
      <c r="V10" s="104"/>
      <c r="W10" s="99" t="e">
        <f t="shared" si="1"/>
        <v>#VALUE!</v>
      </c>
    </row>
    <row r="11" spans="1:23" ht="15" customHeight="1">
      <c r="A11" s="100" t="s">
        <v>78</v>
      </c>
      <c r="B11" s="61" t="s">
        <v>121</v>
      </c>
      <c r="C11" s="3" t="s">
        <v>182</v>
      </c>
      <c r="D11" s="3" t="s">
        <v>182</v>
      </c>
      <c r="E11" s="3" t="s">
        <v>182</v>
      </c>
      <c r="F11" s="3" t="s">
        <v>182</v>
      </c>
      <c r="G11" s="2"/>
      <c r="H11" s="3" t="s">
        <v>180</v>
      </c>
      <c r="I11" s="3" t="s">
        <v>179</v>
      </c>
      <c r="J11" s="3" t="s">
        <v>179</v>
      </c>
      <c r="K11" s="3" t="s">
        <v>179</v>
      </c>
      <c r="L11" s="3" t="s">
        <v>179</v>
      </c>
      <c r="M11" s="3" t="s">
        <v>179</v>
      </c>
      <c r="N11" s="3"/>
      <c r="O11" s="3"/>
      <c r="P11" s="3"/>
      <c r="Q11" s="3"/>
      <c r="R11" s="3"/>
      <c r="S11" s="101">
        <f t="shared" si="0"/>
        <v>10</v>
      </c>
      <c r="T11" s="101">
        <f>SUM(C12:R12)</f>
        <v>16</v>
      </c>
      <c r="U11" s="101" t="str">
        <f t="shared" ref="U11" si="5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12-9</v>
      </c>
      <c r="V11" s="103" t="s">
        <v>189</v>
      </c>
      <c r="W11" s="98">
        <f t="shared" si="1"/>
        <v>1.3333333333333333</v>
      </c>
    </row>
    <row r="12" spans="1:23" s="7" customFormat="1" ht="15" customHeight="1">
      <c r="A12" s="100"/>
      <c r="B12" s="61" t="s">
        <v>134</v>
      </c>
      <c r="C12" s="5">
        <v>1</v>
      </c>
      <c r="D12" s="5">
        <v>1</v>
      </c>
      <c r="E12" s="5">
        <v>1</v>
      </c>
      <c r="F12" s="5">
        <v>1</v>
      </c>
      <c r="G12" s="6"/>
      <c r="H12" s="5">
        <v>2</v>
      </c>
      <c r="I12" s="5">
        <v>2</v>
      </c>
      <c r="J12" s="5">
        <v>2</v>
      </c>
      <c r="K12" s="5">
        <v>2</v>
      </c>
      <c r="L12" s="5">
        <v>2</v>
      </c>
      <c r="M12" s="5">
        <v>2</v>
      </c>
      <c r="N12" s="5"/>
      <c r="O12" s="5"/>
      <c r="P12" s="5"/>
      <c r="Q12" s="5"/>
      <c r="R12" s="5"/>
      <c r="S12" s="102"/>
      <c r="T12" s="102"/>
      <c r="U12" s="102"/>
      <c r="V12" s="104"/>
      <c r="W12" s="99" t="e">
        <f t="shared" si="1"/>
        <v>#VALUE!</v>
      </c>
    </row>
    <row r="13" spans="1:23" ht="15" customHeight="1">
      <c r="A13" s="100" t="s">
        <v>79</v>
      </c>
      <c r="B13" s="61" t="s">
        <v>125</v>
      </c>
      <c r="C13" s="3" t="s">
        <v>182</v>
      </c>
      <c r="D13" s="3" t="s">
        <v>182</v>
      </c>
      <c r="E13" s="3" t="s">
        <v>182</v>
      </c>
      <c r="F13" s="3" t="s">
        <v>182</v>
      </c>
      <c r="G13" s="3" t="s">
        <v>181</v>
      </c>
      <c r="H13" s="2"/>
      <c r="I13" s="3" t="s">
        <v>182</v>
      </c>
      <c r="J13" s="3" t="s">
        <v>182</v>
      </c>
      <c r="K13" s="3" t="s">
        <v>179</v>
      </c>
      <c r="L13" s="3" t="s">
        <v>179</v>
      </c>
      <c r="M13" s="3" t="s">
        <v>179</v>
      </c>
      <c r="N13" s="3"/>
      <c r="O13" s="3"/>
      <c r="P13" s="3"/>
      <c r="Q13" s="3"/>
      <c r="R13" s="3"/>
      <c r="S13" s="101">
        <f t="shared" si="0"/>
        <v>10</v>
      </c>
      <c r="T13" s="101">
        <f>SUM(C14:R14)</f>
        <v>13</v>
      </c>
      <c r="U13" s="101" t="str">
        <f t="shared" ref="U13" si="6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7-14</v>
      </c>
      <c r="V13" s="103" t="s">
        <v>192</v>
      </c>
      <c r="W13" s="98">
        <f t="shared" si="1"/>
        <v>0.5</v>
      </c>
    </row>
    <row r="14" spans="1:23" s="7" customFormat="1" ht="15" customHeight="1">
      <c r="A14" s="100"/>
      <c r="B14" s="61" t="s">
        <v>124</v>
      </c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6"/>
      <c r="I14" s="5">
        <v>1</v>
      </c>
      <c r="J14" s="5">
        <v>1</v>
      </c>
      <c r="K14" s="5">
        <v>2</v>
      </c>
      <c r="L14" s="5">
        <v>2</v>
      </c>
      <c r="M14" s="5">
        <v>2</v>
      </c>
      <c r="N14" s="5"/>
      <c r="O14" s="5"/>
      <c r="P14" s="5"/>
      <c r="Q14" s="5"/>
      <c r="R14" s="5"/>
      <c r="S14" s="102"/>
      <c r="T14" s="102"/>
      <c r="U14" s="102"/>
      <c r="V14" s="104"/>
      <c r="W14" s="99" t="e">
        <f t="shared" si="1"/>
        <v>#VALUE!</v>
      </c>
    </row>
    <row r="15" spans="1:23" ht="15" customHeight="1">
      <c r="A15" s="100" t="s">
        <v>80</v>
      </c>
      <c r="B15" s="61" t="s">
        <v>112</v>
      </c>
      <c r="C15" s="3" t="s">
        <v>182</v>
      </c>
      <c r="D15" s="3" t="s">
        <v>182</v>
      </c>
      <c r="E15" s="3" t="s">
        <v>182</v>
      </c>
      <c r="F15" s="3" t="s">
        <v>181</v>
      </c>
      <c r="G15" s="3" t="s">
        <v>182</v>
      </c>
      <c r="H15" s="3" t="s">
        <v>179</v>
      </c>
      <c r="I15" s="2"/>
      <c r="J15" s="3" t="s">
        <v>179</v>
      </c>
      <c r="K15" s="3" t="s">
        <v>179</v>
      </c>
      <c r="L15" s="3" t="s">
        <v>179</v>
      </c>
      <c r="M15" s="3" t="s">
        <v>179</v>
      </c>
      <c r="N15" s="3"/>
      <c r="O15" s="3"/>
      <c r="P15" s="3"/>
      <c r="Q15" s="3"/>
      <c r="R15" s="3"/>
      <c r="S15" s="101">
        <f t="shared" si="0"/>
        <v>10</v>
      </c>
      <c r="T15" s="101">
        <f>SUM(C16:R16)</f>
        <v>15</v>
      </c>
      <c r="U15" s="101" t="str">
        <f t="shared" ref="U15" si="7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11-10</v>
      </c>
      <c r="V15" s="103" t="s">
        <v>190</v>
      </c>
      <c r="W15" s="98">
        <f t="shared" si="1"/>
        <v>1.1000000000000001</v>
      </c>
    </row>
    <row r="16" spans="1:23" s="7" customFormat="1" ht="15" customHeight="1">
      <c r="A16" s="100"/>
      <c r="B16" s="61" t="s">
        <v>117</v>
      </c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2</v>
      </c>
      <c r="I16" s="6"/>
      <c r="J16" s="5">
        <v>2</v>
      </c>
      <c r="K16" s="5">
        <v>2</v>
      </c>
      <c r="L16" s="5">
        <v>2</v>
      </c>
      <c r="M16" s="5">
        <v>2</v>
      </c>
      <c r="N16" s="5"/>
      <c r="O16" s="5"/>
      <c r="P16" s="5"/>
      <c r="Q16" s="5"/>
      <c r="R16" s="5"/>
      <c r="S16" s="102"/>
      <c r="T16" s="102"/>
      <c r="U16" s="102"/>
      <c r="V16" s="104"/>
      <c r="W16" s="99" t="e">
        <f t="shared" si="1"/>
        <v>#VALUE!</v>
      </c>
    </row>
    <row r="17" spans="1:23" ht="15" customHeight="1">
      <c r="A17" s="112" t="s">
        <v>81</v>
      </c>
      <c r="B17" s="61" t="s">
        <v>113</v>
      </c>
      <c r="C17" s="3" t="s">
        <v>182</v>
      </c>
      <c r="D17" s="3" t="s">
        <v>182</v>
      </c>
      <c r="E17" s="3" t="s">
        <v>182</v>
      </c>
      <c r="F17" s="3" t="s">
        <v>179</v>
      </c>
      <c r="G17" s="3" t="s">
        <v>182</v>
      </c>
      <c r="H17" s="3" t="s">
        <v>179</v>
      </c>
      <c r="I17" s="3" t="s">
        <v>182</v>
      </c>
      <c r="J17" s="2"/>
      <c r="K17" s="3" t="s">
        <v>179</v>
      </c>
      <c r="L17" s="3" t="s">
        <v>179</v>
      </c>
      <c r="M17" s="3" t="s">
        <v>179</v>
      </c>
      <c r="N17" s="3"/>
      <c r="O17" s="3"/>
      <c r="P17" s="3"/>
      <c r="Q17" s="3"/>
      <c r="R17" s="3"/>
      <c r="S17" s="101">
        <f t="shared" si="0"/>
        <v>10</v>
      </c>
      <c r="T17" s="113">
        <f>SUM(C18:R18)</f>
        <v>15</v>
      </c>
      <c r="U17" s="101" t="str">
        <f t="shared" ref="U17" si="8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10-10</v>
      </c>
      <c r="V17" s="103" t="s">
        <v>191</v>
      </c>
      <c r="W17" s="98">
        <f t="shared" si="1"/>
        <v>1</v>
      </c>
    </row>
    <row r="18" spans="1:23" s="7" customFormat="1" ht="15" customHeight="1">
      <c r="A18" s="112"/>
      <c r="B18" s="61" t="s">
        <v>67</v>
      </c>
      <c r="C18" s="5">
        <v>1</v>
      </c>
      <c r="D18" s="5">
        <v>1</v>
      </c>
      <c r="E18" s="5">
        <v>1</v>
      </c>
      <c r="F18" s="5">
        <v>2</v>
      </c>
      <c r="G18" s="5">
        <v>1</v>
      </c>
      <c r="H18" s="5">
        <v>2</v>
      </c>
      <c r="I18" s="5">
        <v>1</v>
      </c>
      <c r="J18" s="6"/>
      <c r="K18" s="5">
        <v>2</v>
      </c>
      <c r="L18" s="5">
        <v>2</v>
      </c>
      <c r="M18" s="5">
        <v>2</v>
      </c>
      <c r="N18" s="5"/>
      <c r="O18" s="5"/>
      <c r="P18" s="5"/>
      <c r="Q18" s="5"/>
      <c r="R18" s="5"/>
      <c r="S18" s="102"/>
      <c r="T18" s="114"/>
      <c r="U18" s="102"/>
      <c r="V18" s="104"/>
      <c r="W18" s="99" t="e">
        <f t="shared" si="1"/>
        <v>#VALUE!</v>
      </c>
    </row>
    <row r="19" spans="1:23" ht="15" customHeight="1">
      <c r="A19" s="112" t="s">
        <v>82</v>
      </c>
      <c r="B19" s="61" t="s">
        <v>109</v>
      </c>
      <c r="C19" s="3" t="s">
        <v>182</v>
      </c>
      <c r="D19" s="3" t="s">
        <v>182</v>
      </c>
      <c r="E19" s="3" t="s">
        <v>182</v>
      </c>
      <c r="F19" s="3" t="s">
        <v>182</v>
      </c>
      <c r="G19" s="3" t="s">
        <v>182</v>
      </c>
      <c r="H19" s="3" t="s">
        <v>182</v>
      </c>
      <c r="I19" s="3" t="s">
        <v>182</v>
      </c>
      <c r="J19" s="3" t="s">
        <v>182</v>
      </c>
      <c r="K19" s="2"/>
      <c r="L19" s="3" t="s">
        <v>182</v>
      </c>
      <c r="M19" s="3" t="s">
        <v>179</v>
      </c>
      <c r="N19" s="3"/>
      <c r="O19" s="3"/>
      <c r="P19" s="3"/>
      <c r="Q19" s="3"/>
      <c r="R19" s="3"/>
      <c r="S19" s="101">
        <f t="shared" si="0"/>
        <v>10</v>
      </c>
      <c r="T19" s="113">
        <f>SUM(C20:R20)</f>
        <v>5</v>
      </c>
      <c r="U19" s="101" t="str">
        <f t="shared" ref="U19" si="9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2-18</v>
      </c>
      <c r="V19" s="103" t="s">
        <v>194</v>
      </c>
      <c r="W19" s="98">
        <f t="shared" si="1"/>
        <v>0.1111111111111111</v>
      </c>
    </row>
    <row r="20" spans="1:23" s="7" customFormat="1" ht="15" customHeight="1">
      <c r="A20" s="112"/>
      <c r="B20" s="61" t="s">
        <v>130</v>
      </c>
      <c r="C20" s="5">
        <v>1</v>
      </c>
      <c r="D20" s="5">
        <v>1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</v>
      </c>
      <c r="K20" s="6"/>
      <c r="L20" s="5">
        <v>0</v>
      </c>
      <c r="M20" s="5">
        <v>2</v>
      </c>
      <c r="N20" s="5"/>
      <c r="O20" s="5"/>
      <c r="P20" s="5"/>
      <c r="Q20" s="5"/>
      <c r="R20" s="5"/>
      <c r="S20" s="102"/>
      <c r="T20" s="114"/>
      <c r="U20" s="102"/>
      <c r="V20" s="104"/>
      <c r="W20" s="99" t="e">
        <f t="shared" si="1"/>
        <v>#VALUE!</v>
      </c>
    </row>
    <row r="21" spans="1:23" ht="15" customHeight="1">
      <c r="A21" s="112" t="s">
        <v>83</v>
      </c>
      <c r="B21" s="61" t="s">
        <v>73</v>
      </c>
      <c r="C21" s="3" t="s">
        <v>182</v>
      </c>
      <c r="D21" s="3" t="s">
        <v>182</v>
      </c>
      <c r="E21" s="3" t="s">
        <v>182</v>
      </c>
      <c r="F21" s="3" t="s">
        <v>182</v>
      </c>
      <c r="G21" s="3" t="s">
        <v>182</v>
      </c>
      <c r="H21" s="3" t="s">
        <v>182</v>
      </c>
      <c r="I21" s="3" t="s">
        <v>182</v>
      </c>
      <c r="J21" s="3" t="s">
        <v>182</v>
      </c>
      <c r="K21" s="3" t="s">
        <v>179</v>
      </c>
      <c r="L21" s="2"/>
      <c r="M21" s="3" t="s">
        <v>179</v>
      </c>
      <c r="N21" s="3"/>
      <c r="O21" s="3"/>
      <c r="P21" s="3"/>
      <c r="Q21" s="3"/>
      <c r="R21" s="3"/>
      <c r="S21" s="101">
        <f t="shared" si="0"/>
        <v>10</v>
      </c>
      <c r="T21" s="113">
        <f>SUM(C22:R22)</f>
        <v>12</v>
      </c>
      <c r="U21" s="101" t="str">
        <f t="shared" ref="U21" si="10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4-16</v>
      </c>
      <c r="V21" s="103" t="s">
        <v>193</v>
      </c>
      <c r="W21" s="98">
        <f t="shared" si="1"/>
        <v>0.25</v>
      </c>
    </row>
    <row r="22" spans="1:23" s="7" customFormat="1" ht="15" customHeight="1">
      <c r="A22" s="112"/>
      <c r="B22" s="61" t="s">
        <v>154</v>
      </c>
      <c r="C22" s="5">
        <v>1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5">
        <v>1</v>
      </c>
      <c r="J22" s="5">
        <v>1</v>
      </c>
      <c r="K22" s="5">
        <v>2</v>
      </c>
      <c r="L22" s="6"/>
      <c r="M22" s="5">
        <v>2</v>
      </c>
      <c r="N22" s="5"/>
      <c r="O22" s="5"/>
      <c r="P22" s="5"/>
      <c r="Q22" s="5"/>
      <c r="R22" s="5"/>
      <c r="S22" s="102"/>
      <c r="T22" s="114"/>
      <c r="U22" s="102"/>
      <c r="V22" s="104"/>
      <c r="W22" s="99" t="e">
        <f t="shared" si="1"/>
        <v>#VALUE!</v>
      </c>
    </row>
    <row r="23" spans="1:23" ht="15" customHeight="1">
      <c r="A23" s="112" t="s">
        <v>84</v>
      </c>
      <c r="B23" s="61" t="s">
        <v>143</v>
      </c>
      <c r="C23" s="3" t="s">
        <v>182</v>
      </c>
      <c r="D23" s="3" t="s">
        <v>182</v>
      </c>
      <c r="E23" s="3" t="s">
        <v>182</v>
      </c>
      <c r="F23" s="3" t="s">
        <v>182</v>
      </c>
      <c r="G23" s="3" t="s">
        <v>182</v>
      </c>
      <c r="H23" s="3" t="s">
        <v>182</v>
      </c>
      <c r="I23" s="3" t="s">
        <v>182</v>
      </c>
      <c r="J23" s="3" t="s">
        <v>182</v>
      </c>
      <c r="K23" s="3" t="s">
        <v>182</v>
      </c>
      <c r="L23" s="3" t="s">
        <v>182</v>
      </c>
      <c r="M23" s="2"/>
      <c r="N23" s="3"/>
      <c r="O23" s="3"/>
      <c r="P23" s="3"/>
      <c r="Q23" s="3"/>
      <c r="R23" s="3"/>
      <c r="S23" s="101">
        <f>COUNTA(C24:R24)</f>
        <v>10</v>
      </c>
      <c r="T23" s="113">
        <f>SUM(C24:R24)</f>
        <v>4</v>
      </c>
      <c r="U23" s="101" t="str">
        <f t="shared" ref="U23" si="11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0-20</v>
      </c>
      <c r="V23" s="103" t="s">
        <v>195</v>
      </c>
      <c r="W23" s="98">
        <f t="shared" si="1"/>
        <v>0</v>
      </c>
    </row>
    <row r="24" spans="1:23" s="7" customFormat="1" ht="15" customHeight="1">
      <c r="A24" s="112"/>
      <c r="B24" s="61" t="s">
        <v>144</v>
      </c>
      <c r="C24" s="5">
        <v>0</v>
      </c>
      <c r="D24" s="5">
        <v>0</v>
      </c>
      <c r="E24" s="5">
        <v>1</v>
      </c>
      <c r="F24" s="5">
        <v>1</v>
      </c>
      <c r="G24" s="5">
        <v>1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6"/>
      <c r="N24" s="5"/>
      <c r="O24" s="5"/>
      <c r="P24" s="5"/>
      <c r="Q24" s="5"/>
      <c r="R24" s="5"/>
      <c r="S24" s="102"/>
      <c r="T24" s="114"/>
      <c r="U24" s="102"/>
      <c r="V24" s="104"/>
      <c r="W24" s="99" t="e">
        <f t="shared" si="1"/>
        <v>#VALUE!</v>
      </c>
    </row>
    <row r="25" spans="1:23" ht="15" customHeight="1">
      <c r="A25" s="100" t="s">
        <v>85</v>
      </c>
      <c r="B25" s="64"/>
      <c r="C25" s="3"/>
      <c r="D25" s="3"/>
      <c r="E25" s="3"/>
      <c r="F25" s="4"/>
      <c r="G25" s="3"/>
      <c r="H25" s="4"/>
      <c r="I25" s="3"/>
      <c r="J25" s="3"/>
      <c r="K25" s="3"/>
      <c r="L25" s="3"/>
      <c r="M25" s="3"/>
      <c r="N25" s="2"/>
      <c r="O25" s="3"/>
      <c r="P25" s="3"/>
      <c r="Q25" s="3"/>
      <c r="R25" s="3"/>
      <c r="S25" s="101">
        <f t="shared" si="0"/>
        <v>0</v>
      </c>
      <c r="T25" s="101">
        <f>SUM(C26:R26)</f>
        <v>0</v>
      </c>
      <c r="U25" s="101" t="str">
        <f t="shared" ref="U25" si="12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0-0</v>
      </c>
      <c r="V25" s="103"/>
      <c r="W25" s="98" t="e">
        <f t="shared" si="1"/>
        <v>#DIV/0!</v>
      </c>
    </row>
    <row r="26" spans="1:23" s="7" customFormat="1" ht="15" customHeight="1">
      <c r="A26" s="100"/>
      <c r="B26" s="65"/>
      <c r="C26" s="5"/>
      <c r="D26" s="5"/>
      <c r="E26" s="5"/>
      <c r="F26" s="12"/>
      <c r="G26" s="5"/>
      <c r="H26" s="12"/>
      <c r="I26" s="5"/>
      <c r="J26" s="5"/>
      <c r="K26" s="5"/>
      <c r="L26" s="5"/>
      <c r="M26" s="5"/>
      <c r="N26" s="6"/>
      <c r="O26" s="5"/>
      <c r="P26" s="5"/>
      <c r="Q26" s="5"/>
      <c r="R26" s="5"/>
      <c r="S26" s="102"/>
      <c r="T26" s="102"/>
      <c r="U26" s="102"/>
      <c r="V26" s="104"/>
      <c r="W26" s="99" t="e">
        <f t="shared" si="1"/>
        <v>#VALUE!</v>
      </c>
    </row>
    <row r="27" spans="1:23" ht="15" customHeight="1">
      <c r="A27" s="100" t="s">
        <v>86</v>
      </c>
      <c r="B27" s="64"/>
      <c r="C27" s="3"/>
      <c r="D27" s="3"/>
      <c r="E27" s="4"/>
      <c r="F27" s="3"/>
      <c r="G27" s="3"/>
      <c r="H27" s="4"/>
      <c r="I27" s="3"/>
      <c r="J27" s="3"/>
      <c r="K27" s="3"/>
      <c r="L27" s="3"/>
      <c r="M27" s="3"/>
      <c r="N27" s="3"/>
      <c r="O27" s="2"/>
      <c r="P27" s="3"/>
      <c r="Q27" s="3"/>
      <c r="R27" s="3"/>
      <c r="S27" s="101">
        <f t="shared" si="0"/>
        <v>0</v>
      </c>
      <c r="T27" s="101">
        <f>SUM(C28:R28)</f>
        <v>0</v>
      </c>
      <c r="U27" s="101" t="str">
        <f t="shared" ref="U27" si="13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0-0</v>
      </c>
      <c r="V27" s="103"/>
      <c r="W27" s="98" t="e">
        <f t="shared" si="1"/>
        <v>#DIV/0!</v>
      </c>
    </row>
    <row r="28" spans="1:23" s="7" customFormat="1" ht="15" customHeight="1">
      <c r="A28" s="100"/>
      <c r="B28" s="65"/>
      <c r="C28" s="5"/>
      <c r="D28" s="5"/>
      <c r="E28" s="12"/>
      <c r="F28" s="5"/>
      <c r="G28" s="5"/>
      <c r="H28" s="12"/>
      <c r="I28" s="5"/>
      <c r="J28" s="5"/>
      <c r="K28" s="5"/>
      <c r="L28" s="5"/>
      <c r="M28" s="5"/>
      <c r="N28" s="5"/>
      <c r="O28" s="6"/>
      <c r="P28" s="5"/>
      <c r="Q28" s="5"/>
      <c r="R28" s="5"/>
      <c r="S28" s="102"/>
      <c r="T28" s="102"/>
      <c r="U28" s="102"/>
      <c r="V28" s="104"/>
      <c r="W28" s="99" t="e">
        <f t="shared" si="1"/>
        <v>#VALUE!</v>
      </c>
    </row>
    <row r="29" spans="1:23" ht="15" customHeight="1">
      <c r="A29" s="100" t="s">
        <v>87</v>
      </c>
      <c r="B29" s="64"/>
      <c r="C29" s="3"/>
      <c r="D29" s="4"/>
      <c r="E29" s="4"/>
      <c r="F29" s="3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01">
        <f t="shared" si="0"/>
        <v>0</v>
      </c>
      <c r="T29" s="101">
        <f t="shared" ref="T29" si="14">SUM(C30:R30)</f>
        <v>0</v>
      </c>
      <c r="U29" s="101" t="str">
        <f t="shared" ref="U29" si="15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0-0</v>
      </c>
      <c r="V29" s="103"/>
      <c r="W29" s="98" t="e">
        <f t="shared" si="1"/>
        <v>#DIV/0!</v>
      </c>
    </row>
    <row r="30" spans="1:23" s="7" customFormat="1" ht="15" customHeight="1">
      <c r="A30" s="100"/>
      <c r="B30" s="65"/>
      <c r="C30" s="5"/>
      <c r="D30" s="12"/>
      <c r="E30" s="12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02"/>
      <c r="T30" s="102"/>
      <c r="U30" s="102"/>
      <c r="V30" s="104"/>
      <c r="W30" s="99" t="e">
        <f t="shared" si="1"/>
        <v>#VALUE!</v>
      </c>
    </row>
    <row r="31" spans="1:23" ht="15" customHeight="1">
      <c r="A31" s="100" t="s">
        <v>88</v>
      </c>
      <c r="B31" s="6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01">
        <f t="shared" si="0"/>
        <v>0</v>
      </c>
      <c r="T31" s="101">
        <f t="shared" ref="T31" si="16">SUM(C32:R32)</f>
        <v>0</v>
      </c>
      <c r="U31" s="101" t="str">
        <f t="shared" ref="U31" si="17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0-0</v>
      </c>
      <c r="V31" s="103"/>
      <c r="W31" s="98" t="e">
        <f t="shared" si="1"/>
        <v>#DIV/0!</v>
      </c>
    </row>
    <row r="32" spans="1:23" s="7" customFormat="1" ht="15" customHeight="1">
      <c r="A32" s="100"/>
      <c r="B32" s="67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02"/>
      <c r="T32" s="102"/>
      <c r="U32" s="102"/>
      <c r="V32" s="104"/>
      <c r="W32" s="99" t="e">
        <f t="shared" si="1"/>
        <v>#VALUE!</v>
      </c>
    </row>
    <row r="33" spans="1:23" ht="15" customHeight="1">
      <c r="A33" s="100" t="s">
        <v>89</v>
      </c>
      <c r="B33" s="6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01">
        <f t="shared" si="0"/>
        <v>0</v>
      </c>
      <c r="T33" s="101">
        <f t="shared" ref="T33" si="18">SUM(C34:R34)</f>
        <v>0</v>
      </c>
      <c r="U33" s="101" t="str">
        <f t="shared" ref="U33" si="19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0-0</v>
      </c>
      <c r="V33" s="103"/>
      <c r="W33" s="98" t="e">
        <f t="shared" si="1"/>
        <v>#DIV/0!</v>
      </c>
    </row>
    <row r="34" spans="1:23" s="7" customFormat="1" ht="15" customHeight="1">
      <c r="A34" s="100"/>
      <c r="B34" s="67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02"/>
      <c r="T34" s="102"/>
      <c r="U34" s="102"/>
      <c r="V34" s="104"/>
      <c r="W34" s="99" t="e">
        <f t="shared" si="1"/>
        <v>#VALUE!</v>
      </c>
    </row>
    <row r="36" spans="1:23">
      <c r="A36" s="11"/>
      <c r="D36" t="s">
        <v>30</v>
      </c>
      <c r="J36" t="s">
        <v>52</v>
      </c>
    </row>
    <row r="66" spans="2:2">
      <c r="B66" s="49" t="s">
        <v>71</v>
      </c>
    </row>
  </sheetData>
  <mergeCells count="96"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Normal="100" zoomScaleSheetLayoutView="100" workbookViewId="0"/>
  </sheetViews>
  <sheetFormatPr defaultRowHeight="15"/>
  <cols>
    <col min="1" max="1" width="10.7109375" customWidth="1"/>
    <col min="2" max="2" width="23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34</v>
      </c>
      <c r="B1" s="8" t="str">
        <f>Лист1!A18</f>
        <v>Открытый Чемпионат город Кемерово 2019 года 
по бадминтону среди клубных команд</v>
      </c>
      <c r="R1" t="s">
        <v>177</v>
      </c>
      <c r="V1" s="78" t="s">
        <v>161</v>
      </c>
    </row>
    <row r="2" spans="1:23">
      <c r="A2" s="1" t="s">
        <v>21</v>
      </c>
      <c r="B2" s="1" t="s">
        <v>22</v>
      </c>
      <c r="C2" s="10" t="s">
        <v>0</v>
      </c>
      <c r="D2" s="10" t="s">
        <v>2</v>
      </c>
      <c r="E2" s="10" t="s">
        <v>3</v>
      </c>
      <c r="F2" s="10" t="s">
        <v>4</v>
      </c>
      <c r="G2" s="10" t="s">
        <v>6</v>
      </c>
      <c r="H2" s="10" t="s">
        <v>7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18</v>
      </c>
      <c r="R2" s="10" t="s">
        <v>19</v>
      </c>
      <c r="S2" s="53" t="s">
        <v>68</v>
      </c>
      <c r="T2" s="53" t="s">
        <v>23</v>
      </c>
      <c r="U2" s="53" t="s">
        <v>26</v>
      </c>
      <c r="V2" s="53" t="s">
        <v>24</v>
      </c>
      <c r="W2" s="53" t="s">
        <v>25</v>
      </c>
    </row>
    <row r="3" spans="1:23" ht="15" customHeight="1">
      <c r="A3" s="100" t="s">
        <v>74</v>
      </c>
      <c r="B3" s="61" t="s">
        <v>8</v>
      </c>
      <c r="C3" s="2"/>
      <c r="D3" s="3" t="s">
        <v>179</v>
      </c>
      <c r="E3" s="3" t="s">
        <v>179</v>
      </c>
      <c r="F3" s="3" t="s">
        <v>179</v>
      </c>
      <c r="G3" s="3" t="s">
        <v>179</v>
      </c>
      <c r="H3" s="3" t="s">
        <v>179</v>
      </c>
      <c r="I3" s="3" t="s">
        <v>179</v>
      </c>
      <c r="J3" s="3" t="s">
        <v>179</v>
      </c>
      <c r="K3" s="3" t="s">
        <v>179</v>
      </c>
      <c r="L3" s="3" t="s">
        <v>179</v>
      </c>
      <c r="M3" s="3" t="s">
        <v>179</v>
      </c>
      <c r="N3" s="3"/>
      <c r="O3" s="3"/>
      <c r="P3" s="3"/>
      <c r="Q3" s="4"/>
      <c r="R3" s="3"/>
      <c r="S3" s="101">
        <f t="shared" ref="S3:S33" si="0">COUNTA(C4:R4)</f>
        <v>10</v>
      </c>
      <c r="T3" s="101">
        <f>SUM(C4:R4)</f>
        <v>20</v>
      </c>
      <c r="U3" s="101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20-0</v>
      </c>
      <c r="V3" s="103" t="s">
        <v>185</v>
      </c>
      <c r="W3" s="98" t="e">
        <f t="shared" ref="W3:W34" si="1">LEFT(U3,SEARCH("-",U3)-1)/RIGHT(U3,LEN(U3)-SEARCH("-",U3))</f>
        <v>#DIV/0!</v>
      </c>
    </row>
    <row r="4" spans="1:23" s="7" customFormat="1" ht="15" customHeight="1">
      <c r="A4" s="100"/>
      <c r="B4" s="61" t="s">
        <v>120</v>
      </c>
      <c r="C4" s="6"/>
      <c r="D4" s="5">
        <v>2</v>
      </c>
      <c r="E4" s="5">
        <v>2</v>
      </c>
      <c r="F4" s="5">
        <v>2</v>
      </c>
      <c r="G4" s="5">
        <v>2</v>
      </c>
      <c r="H4" s="5">
        <v>2</v>
      </c>
      <c r="I4" s="5">
        <v>2</v>
      </c>
      <c r="J4" s="5">
        <v>2</v>
      </c>
      <c r="K4" s="5">
        <v>2</v>
      </c>
      <c r="L4" s="5">
        <v>2</v>
      </c>
      <c r="M4" s="5">
        <v>2</v>
      </c>
      <c r="N4" s="5"/>
      <c r="O4" s="5"/>
      <c r="P4" s="5"/>
      <c r="Q4" s="12"/>
      <c r="R4" s="5"/>
      <c r="S4" s="102"/>
      <c r="T4" s="102"/>
      <c r="U4" s="102"/>
      <c r="V4" s="104"/>
      <c r="W4" s="99" t="e">
        <f t="shared" si="1"/>
        <v>#VALUE!</v>
      </c>
    </row>
    <row r="5" spans="1:23" ht="15" customHeight="1">
      <c r="A5" s="100" t="s">
        <v>75</v>
      </c>
      <c r="B5" s="61" t="s">
        <v>60</v>
      </c>
      <c r="C5" s="3" t="s">
        <v>182</v>
      </c>
      <c r="D5" s="2"/>
      <c r="E5" s="3" t="s">
        <v>180</v>
      </c>
      <c r="F5" s="3" t="s">
        <v>179</v>
      </c>
      <c r="G5" s="3" t="s">
        <v>179</v>
      </c>
      <c r="H5" s="3" t="s">
        <v>179</v>
      </c>
      <c r="I5" s="3" t="s">
        <v>179</v>
      </c>
      <c r="J5" s="3" t="s">
        <v>179</v>
      </c>
      <c r="K5" s="3" t="s">
        <v>179</v>
      </c>
      <c r="L5" s="3" t="s">
        <v>179</v>
      </c>
      <c r="M5" s="3" t="s">
        <v>179</v>
      </c>
      <c r="N5" s="3"/>
      <c r="O5" s="3"/>
      <c r="P5" s="4"/>
      <c r="Q5" s="4"/>
      <c r="R5" s="3"/>
      <c r="S5" s="101">
        <f t="shared" si="0"/>
        <v>10</v>
      </c>
      <c r="T5" s="101">
        <f>SUM(C6:R6)</f>
        <v>19</v>
      </c>
      <c r="U5" s="101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18-3</v>
      </c>
      <c r="V5" s="103" t="s">
        <v>186</v>
      </c>
      <c r="W5" s="98">
        <f t="shared" si="1"/>
        <v>6</v>
      </c>
    </row>
    <row r="6" spans="1:23" s="7" customFormat="1" ht="15" customHeight="1">
      <c r="A6" s="100"/>
      <c r="B6" s="61" t="s">
        <v>108</v>
      </c>
      <c r="C6" s="5">
        <v>1</v>
      </c>
      <c r="D6" s="6"/>
      <c r="E6" s="5">
        <v>2</v>
      </c>
      <c r="F6" s="5">
        <v>2</v>
      </c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>
        <v>2</v>
      </c>
      <c r="N6" s="5"/>
      <c r="O6" s="5"/>
      <c r="P6" s="12"/>
      <c r="Q6" s="12"/>
      <c r="R6" s="5"/>
      <c r="S6" s="102"/>
      <c r="T6" s="102"/>
      <c r="U6" s="102"/>
      <c r="V6" s="104"/>
      <c r="W6" s="99" t="e">
        <f t="shared" si="1"/>
        <v>#VALUE!</v>
      </c>
    </row>
    <row r="7" spans="1:23" ht="15" customHeight="1">
      <c r="A7" s="100" t="s">
        <v>76</v>
      </c>
      <c r="B7" s="61" t="s">
        <v>64</v>
      </c>
      <c r="C7" s="3" t="s">
        <v>182</v>
      </c>
      <c r="D7" s="3" t="s">
        <v>181</v>
      </c>
      <c r="E7" s="2"/>
      <c r="F7" s="3" t="s">
        <v>179</v>
      </c>
      <c r="G7" s="3" t="s">
        <v>179</v>
      </c>
      <c r="H7" s="3" t="s">
        <v>179</v>
      </c>
      <c r="I7" s="3" t="s">
        <v>179</v>
      </c>
      <c r="J7" s="3" t="s">
        <v>179</v>
      </c>
      <c r="K7" s="3" t="s">
        <v>179</v>
      </c>
      <c r="L7" s="3" t="s">
        <v>179</v>
      </c>
      <c r="M7" s="3" t="s">
        <v>179</v>
      </c>
      <c r="N7" s="3"/>
      <c r="O7" s="3"/>
      <c r="P7" s="4"/>
      <c r="Q7" s="4"/>
      <c r="R7" s="3"/>
      <c r="S7" s="101">
        <f t="shared" si="0"/>
        <v>10</v>
      </c>
      <c r="T7" s="101">
        <f>SUM(C8:R8)</f>
        <v>18</v>
      </c>
      <c r="U7" s="101" t="str">
        <f t="shared" ref="U7" si="3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17-4</v>
      </c>
      <c r="V7" s="103" t="s">
        <v>187</v>
      </c>
      <c r="W7" s="98">
        <f t="shared" si="1"/>
        <v>4.25</v>
      </c>
    </row>
    <row r="8" spans="1:23" s="7" customFormat="1" ht="15" customHeight="1">
      <c r="A8" s="100"/>
      <c r="B8" s="61" t="s">
        <v>66</v>
      </c>
      <c r="C8" s="5">
        <v>1</v>
      </c>
      <c r="D8" s="5">
        <v>1</v>
      </c>
      <c r="E8" s="6"/>
      <c r="F8" s="5">
        <v>2</v>
      </c>
      <c r="G8" s="5">
        <v>2</v>
      </c>
      <c r="H8" s="5">
        <v>2</v>
      </c>
      <c r="I8" s="5">
        <v>2</v>
      </c>
      <c r="J8" s="5">
        <v>2</v>
      </c>
      <c r="K8" s="5">
        <v>2</v>
      </c>
      <c r="L8" s="5">
        <v>2</v>
      </c>
      <c r="M8" s="5">
        <v>2</v>
      </c>
      <c r="N8" s="5"/>
      <c r="O8" s="5"/>
      <c r="P8" s="12"/>
      <c r="Q8" s="12"/>
      <c r="R8" s="5"/>
      <c r="S8" s="102"/>
      <c r="T8" s="102"/>
      <c r="U8" s="102"/>
      <c r="V8" s="104"/>
      <c r="W8" s="99" t="e">
        <f t="shared" si="1"/>
        <v>#VALUE!</v>
      </c>
    </row>
    <row r="9" spans="1:23" ht="15" customHeight="1">
      <c r="A9" s="100" t="s">
        <v>77</v>
      </c>
      <c r="B9" s="61" t="s">
        <v>150</v>
      </c>
      <c r="C9" s="3" t="s">
        <v>182</v>
      </c>
      <c r="D9" s="3" t="s">
        <v>182</v>
      </c>
      <c r="E9" s="3" t="s">
        <v>182</v>
      </c>
      <c r="F9" s="2"/>
      <c r="G9" s="3" t="s">
        <v>182</v>
      </c>
      <c r="H9" s="3" t="s">
        <v>179</v>
      </c>
      <c r="I9" s="3" t="s">
        <v>180</v>
      </c>
      <c r="J9" s="3" t="s">
        <v>179</v>
      </c>
      <c r="K9" s="3" t="s">
        <v>179</v>
      </c>
      <c r="L9" s="3" t="s">
        <v>179</v>
      </c>
      <c r="M9" s="3" t="s">
        <v>179</v>
      </c>
      <c r="N9" s="3"/>
      <c r="O9" s="4"/>
      <c r="P9" s="3"/>
      <c r="Q9" s="3"/>
      <c r="R9" s="3"/>
      <c r="S9" s="101">
        <f t="shared" si="0"/>
        <v>10</v>
      </c>
      <c r="T9" s="101">
        <f>SUM(C10:R10)</f>
        <v>16</v>
      </c>
      <c r="U9" s="101" t="str">
        <f t="shared" ref="U9" si="4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12-9</v>
      </c>
      <c r="V9" s="103" t="s">
        <v>189</v>
      </c>
      <c r="W9" s="98">
        <f t="shared" si="1"/>
        <v>1.3333333333333333</v>
      </c>
    </row>
    <row r="10" spans="1:23" s="7" customFormat="1" ht="15" customHeight="1">
      <c r="A10" s="100"/>
      <c r="B10" s="61" t="s">
        <v>149</v>
      </c>
      <c r="C10" s="5">
        <v>1</v>
      </c>
      <c r="D10" s="5">
        <v>1</v>
      </c>
      <c r="E10" s="5">
        <v>1</v>
      </c>
      <c r="F10" s="6"/>
      <c r="G10" s="5">
        <v>1</v>
      </c>
      <c r="H10" s="5">
        <v>2</v>
      </c>
      <c r="I10" s="5">
        <v>2</v>
      </c>
      <c r="J10" s="5">
        <v>2</v>
      </c>
      <c r="K10" s="5">
        <v>2</v>
      </c>
      <c r="L10" s="5">
        <v>2</v>
      </c>
      <c r="M10" s="5">
        <v>2</v>
      </c>
      <c r="N10" s="5"/>
      <c r="O10" s="12"/>
      <c r="P10" s="5"/>
      <c r="Q10" s="5"/>
      <c r="R10" s="5"/>
      <c r="S10" s="102"/>
      <c r="T10" s="102"/>
      <c r="U10" s="102"/>
      <c r="V10" s="104"/>
      <c r="W10" s="99" t="e">
        <f t="shared" si="1"/>
        <v>#VALUE!</v>
      </c>
    </row>
    <row r="11" spans="1:23" ht="15" customHeight="1">
      <c r="A11" s="100" t="s">
        <v>78</v>
      </c>
      <c r="B11" s="61" t="s">
        <v>72</v>
      </c>
      <c r="C11" s="3" t="s">
        <v>182</v>
      </c>
      <c r="D11" s="3" t="s">
        <v>182</v>
      </c>
      <c r="E11" s="3" t="s">
        <v>182</v>
      </c>
      <c r="F11" s="3" t="s">
        <v>179</v>
      </c>
      <c r="G11" s="2"/>
      <c r="H11" s="3" t="s">
        <v>179</v>
      </c>
      <c r="I11" s="3" t="s">
        <v>179</v>
      </c>
      <c r="J11" s="3" t="s">
        <v>179</v>
      </c>
      <c r="K11" s="3" t="s">
        <v>179</v>
      </c>
      <c r="L11" s="3" t="s">
        <v>179</v>
      </c>
      <c r="M11" s="3" t="s">
        <v>179</v>
      </c>
      <c r="N11" s="3"/>
      <c r="O11" s="3"/>
      <c r="P11" s="3"/>
      <c r="Q11" s="3"/>
      <c r="R11" s="3"/>
      <c r="S11" s="101">
        <f t="shared" si="0"/>
        <v>10</v>
      </c>
      <c r="T11" s="101">
        <f>SUM(C12:R12)</f>
        <v>17</v>
      </c>
      <c r="U11" s="101" t="str">
        <f t="shared" ref="U11" si="5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14-6</v>
      </c>
      <c r="V11" s="103" t="s">
        <v>188</v>
      </c>
      <c r="W11" s="98">
        <f t="shared" si="1"/>
        <v>2.3333333333333335</v>
      </c>
    </row>
    <row r="12" spans="1:23" s="7" customFormat="1" ht="15" customHeight="1">
      <c r="A12" s="100"/>
      <c r="B12" s="61" t="s">
        <v>140</v>
      </c>
      <c r="C12" s="5">
        <v>1</v>
      </c>
      <c r="D12" s="5">
        <v>1</v>
      </c>
      <c r="E12" s="5">
        <v>1</v>
      </c>
      <c r="F12" s="5">
        <v>2</v>
      </c>
      <c r="G12" s="6"/>
      <c r="H12" s="5">
        <v>2</v>
      </c>
      <c r="I12" s="5">
        <v>2</v>
      </c>
      <c r="J12" s="5">
        <v>2</v>
      </c>
      <c r="K12" s="5">
        <v>2</v>
      </c>
      <c r="L12" s="5">
        <v>2</v>
      </c>
      <c r="M12" s="5">
        <v>2</v>
      </c>
      <c r="N12" s="5"/>
      <c r="O12" s="5"/>
      <c r="P12" s="5"/>
      <c r="Q12" s="5"/>
      <c r="R12" s="5"/>
      <c r="S12" s="102"/>
      <c r="T12" s="102"/>
      <c r="U12" s="102"/>
      <c r="V12" s="104"/>
      <c r="W12" s="99" t="e">
        <f t="shared" si="1"/>
        <v>#VALUE!</v>
      </c>
    </row>
    <row r="13" spans="1:23" ht="15" customHeight="1">
      <c r="A13" s="100" t="s">
        <v>79</v>
      </c>
      <c r="B13" s="61" t="s">
        <v>183</v>
      </c>
      <c r="C13" s="3" t="s">
        <v>182</v>
      </c>
      <c r="D13" s="3" t="s">
        <v>182</v>
      </c>
      <c r="E13" s="3" t="s">
        <v>182</v>
      </c>
      <c r="F13" s="3" t="s">
        <v>182</v>
      </c>
      <c r="G13" s="3" t="s">
        <v>182</v>
      </c>
      <c r="H13" s="2"/>
      <c r="I13" s="3" t="s">
        <v>182</v>
      </c>
      <c r="J13" s="3" t="s">
        <v>182</v>
      </c>
      <c r="K13" s="3" t="s">
        <v>182</v>
      </c>
      <c r="L13" s="3" t="s">
        <v>182</v>
      </c>
      <c r="M13" s="3" t="s">
        <v>179</v>
      </c>
      <c r="N13" s="3"/>
      <c r="O13" s="3"/>
      <c r="P13" s="3"/>
      <c r="Q13" s="3"/>
      <c r="R13" s="3"/>
      <c r="S13" s="101">
        <f t="shared" si="0"/>
        <v>10</v>
      </c>
      <c r="T13" s="101">
        <f>SUM(C14:R14)</f>
        <v>7</v>
      </c>
      <c r="U13" s="101" t="str">
        <f t="shared" ref="U13" si="6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2-18</v>
      </c>
      <c r="V13" s="103" t="s">
        <v>194</v>
      </c>
      <c r="W13" s="98">
        <f t="shared" si="1"/>
        <v>0.1111111111111111</v>
      </c>
    </row>
    <row r="14" spans="1:23" s="7" customFormat="1" ht="15" customHeight="1">
      <c r="A14" s="100"/>
      <c r="B14" s="61" t="s">
        <v>139</v>
      </c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6"/>
      <c r="I14" s="5">
        <v>0</v>
      </c>
      <c r="J14" s="5">
        <v>0</v>
      </c>
      <c r="K14" s="5">
        <v>0</v>
      </c>
      <c r="L14" s="5">
        <v>0</v>
      </c>
      <c r="M14" s="5">
        <v>2</v>
      </c>
      <c r="N14" s="5"/>
      <c r="O14" s="5"/>
      <c r="P14" s="5"/>
      <c r="Q14" s="5"/>
      <c r="R14" s="5"/>
      <c r="S14" s="102"/>
      <c r="T14" s="102"/>
      <c r="U14" s="102"/>
      <c r="V14" s="104"/>
      <c r="W14" s="99" t="e">
        <f t="shared" si="1"/>
        <v>#VALUE!</v>
      </c>
    </row>
    <row r="15" spans="1:23" ht="15" customHeight="1">
      <c r="A15" s="100" t="s">
        <v>80</v>
      </c>
      <c r="B15" s="61" t="s">
        <v>132</v>
      </c>
      <c r="C15" s="3" t="s">
        <v>182</v>
      </c>
      <c r="D15" s="3" t="s">
        <v>182</v>
      </c>
      <c r="E15" s="3" t="s">
        <v>182</v>
      </c>
      <c r="F15" s="3" t="s">
        <v>181</v>
      </c>
      <c r="G15" s="3" t="s">
        <v>182</v>
      </c>
      <c r="H15" s="3" t="s">
        <v>179</v>
      </c>
      <c r="I15" s="2"/>
      <c r="J15" s="3" t="s">
        <v>179</v>
      </c>
      <c r="K15" s="3" t="s">
        <v>179</v>
      </c>
      <c r="L15" s="3" t="s">
        <v>179</v>
      </c>
      <c r="M15" s="3" t="s">
        <v>179</v>
      </c>
      <c r="N15" s="3"/>
      <c r="O15" s="3"/>
      <c r="P15" s="3"/>
      <c r="Q15" s="3"/>
      <c r="R15" s="3"/>
      <c r="S15" s="101">
        <f t="shared" si="0"/>
        <v>10</v>
      </c>
      <c r="T15" s="101">
        <f>SUM(C16:R16)</f>
        <v>14</v>
      </c>
      <c r="U15" s="101" t="str">
        <f t="shared" ref="U15" si="7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11-10</v>
      </c>
      <c r="V15" s="103" t="s">
        <v>190</v>
      </c>
      <c r="W15" s="98">
        <f t="shared" si="1"/>
        <v>1.1000000000000001</v>
      </c>
    </row>
    <row r="16" spans="1:23" s="7" customFormat="1" ht="15" customHeight="1">
      <c r="A16" s="100"/>
      <c r="B16" s="61" t="s">
        <v>97</v>
      </c>
      <c r="C16" s="5">
        <v>1</v>
      </c>
      <c r="D16" s="5">
        <v>1</v>
      </c>
      <c r="E16" s="5">
        <v>1</v>
      </c>
      <c r="F16" s="5">
        <v>1</v>
      </c>
      <c r="G16" s="5">
        <v>0</v>
      </c>
      <c r="H16" s="5">
        <v>2</v>
      </c>
      <c r="I16" s="6"/>
      <c r="J16" s="5">
        <v>2</v>
      </c>
      <c r="K16" s="5">
        <v>2</v>
      </c>
      <c r="L16" s="5">
        <v>2</v>
      </c>
      <c r="M16" s="5">
        <v>2</v>
      </c>
      <c r="N16" s="5"/>
      <c r="O16" s="5"/>
      <c r="P16" s="5"/>
      <c r="Q16" s="5"/>
      <c r="R16" s="5"/>
      <c r="S16" s="102"/>
      <c r="T16" s="102"/>
      <c r="U16" s="102"/>
      <c r="V16" s="104"/>
      <c r="W16" s="99" t="e">
        <f t="shared" si="1"/>
        <v>#VALUE!</v>
      </c>
    </row>
    <row r="17" spans="1:23" ht="15" customHeight="1">
      <c r="A17" s="100" t="s">
        <v>81</v>
      </c>
      <c r="B17" s="61" t="s">
        <v>127</v>
      </c>
      <c r="C17" s="3" t="s">
        <v>182</v>
      </c>
      <c r="D17" s="3" t="s">
        <v>182</v>
      </c>
      <c r="E17" s="3" t="s">
        <v>182</v>
      </c>
      <c r="F17" s="3" t="s">
        <v>182</v>
      </c>
      <c r="G17" s="3" t="s">
        <v>182</v>
      </c>
      <c r="H17" s="3" t="s">
        <v>182</v>
      </c>
      <c r="I17" s="3" t="s">
        <v>182</v>
      </c>
      <c r="J17" s="2"/>
      <c r="K17" s="3" t="s">
        <v>179</v>
      </c>
      <c r="L17" s="3" t="s">
        <v>179</v>
      </c>
      <c r="M17" s="3" t="s">
        <v>179</v>
      </c>
      <c r="N17" s="3"/>
      <c r="O17" s="3"/>
      <c r="P17" s="3"/>
      <c r="Q17" s="3"/>
      <c r="R17" s="3"/>
      <c r="S17" s="101">
        <f t="shared" si="0"/>
        <v>10</v>
      </c>
      <c r="T17" s="101">
        <f>SUM(C18:R18)</f>
        <v>9</v>
      </c>
      <c r="U17" s="101" t="str">
        <f t="shared" ref="U17" si="8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6-14</v>
      </c>
      <c r="V17" s="103" t="s">
        <v>193</v>
      </c>
      <c r="W17" s="98">
        <f t="shared" si="1"/>
        <v>0.42857142857142855</v>
      </c>
    </row>
    <row r="18" spans="1:23" s="7" customFormat="1" ht="15" customHeight="1">
      <c r="A18" s="100"/>
      <c r="B18" s="61" t="s">
        <v>110</v>
      </c>
      <c r="C18" s="5">
        <v>1</v>
      </c>
      <c r="D18" s="5">
        <v>1</v>
      </c>
      <c r="E18" s="5">
        <v>1</v>
      </c>
      <c r="F18" s="5">
        <v>0</v>
      </c>
      <c r="G18" s="5">
        <v>0</v>
      </c>
      <c r="H18" s="5">
        <v>0</v>
      </c>
      <c r="I18" s="5">
        <v>0</v>
      </c>
      <c r="J18" s="6"/>
      <c r="K18" s="5">
        <v>2</v>
      </c>
      <c r="L18" s="5">
        <v>2</v>
      </c>
      <c r="M18" s="5">
        <v>2</v>
      </c>
      <c r="N18" s="5"/>
      <c r="O18" s="5"/>
      <c r="P18" s="5"/>
      <c r="Q18" s="5"/>
      <c r="R18" s="5"/>
      <c r="S18" s="102"/>
      <c r="T18" s="102"/>
      <c r="U18" s="102"/>
      <c r="V18" s="104"/>
      <c r="W18" s="99" t="e">
        <f t="shared" si="1"/>
        <v>#VALUE!</v>
      </c>
    </row>
    <row r="19" spans="1:23" ht="15" customHeight="1">
      <c r="A19" s="100" t="s">
        <v>82</v>
      </c>
      <c r="B19" s="61" t="s">
        <v>156</v>
      </c>
      <c r="C19" s="3" t="s">
        <v>182</v>
      </c>
      <c r="D19" s="3" t="s">
        <v>182</v>
      </c>
      <c r="E19" s="3" t="s">
        <v>182</v>
      </c>
      <c r="F19" s="3" t="s">
        <v>182</v>
      </c>
      <c r="G19" s="3" t="s">
        <v>182</v>
      </c>
      <c r="H19" s="3" t="s">
        <v>179</v>
      </c>
      <c r="I19" s="3" t="s">
        <v>182</v>
      </c>
      <c r="J19" s="3" t="s">
        <v>182</v>
      </c>
      <c r="K19" s="2"/>
      <c r="L19" s="3" t="s">
        <v>179</v>
      </c>
      <c r="M19" s="3" t="s">
        <v>179</v>
      </c>
      <c r="N19" s="3"/>
      <c r="O19" s="3"/>
      <c r="P19" s="3"/>
      <c r="Q19" s="3"/>
      <c r="R19" s="3"/>
      <c r="S19" s="101">
        <f t="shared" si="0"/>
        <v>10</v>
      </c>
      <c r="T19" s="101">
        <f>SUM(C20:R20)</f>
        <v>13</v>
      </c>
      <c r="U19" s="101" t="str">
        <f t="shared" ref="U19" si="9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6-14</v>
      </c>
      <c r="V19" s="103" t="s">
        <v>191</v>
      </c>
      <c r="W19" s="98">
        <f t="shared" si="1"/>
        <v>0.42857142857142855</v>
      </c>
    </row>
    <row r="20" spans="1:23" s="7" customFormat="1" ht="15" customHeight="1">
      <c r="A20" s="100"/>
      <c r="B20" s="61" t="s">
        <v>157</v>
      </c>
      <c r="C20" s="5">
        <v>1</v>
      </c>
      <c r="D20" s="5">
        <v>1</v>
      </c>
      <c r="E20" s="5">
        <v>1</v>
      </c>
      <c r="F20" s="5">
        <v>1</v>
      </c>
      <c r="G20" s="5">
        <v>1</v>
      </c>
      <c r="H20" s="5">
        <v>2</v>
      </c>
      <c r="I20" s="5">
        <v>1</v>
      </c>
      <c r="J20" s="5">
        <v>1</v>
      </c>
      <c r="K20" s="6"/>
      <c r="L20" s="5">
        <v>2</v>
      </c>
      <c r="M20" s="5">
        <v>2</v>
      </c>
      <c r="N20" s="5"/>
      <c r="O20" s="5"/>
      <c r="P20" s="5"/>
      <c r="Q20" s="5"/>
      <c r="R20" s="5"/>
      <c r="S20" s="102"/>
      <c r="T20" s="102"/>
      <c r="U20" s="102"/>
      <c r="V20" s="104"/>
      <c r="W20" s="99" t="e">
        <f t="shared" si="1"/>
        <v>#VALUE!</v>
      </c>
    </row>
    <row r="21" spans="1:23" ht="15" customHeight="1">
      <c r="A21" s="100" t="s">
        <v>83</v>
      </c>
      <c r="B21" s="61" t="s">
        <v>138</v>
      </c>
      <c r="C21" s="3" t="s">
        <v>182</v>
      </c>
      <c r="D21" s="3" t="s">
        <v>182</v>
      </c>
      <c r="E21" s="3" t="s">
        <v>182</v>
      </c>
      <c r="F21" s="3" t="s">
        <v>182</v>
      </c>
      <c r="G21" s="3" t="s">
        <v>182</v>
      </c>
      <c r="H21" s="3" t="s">
        <v>179</v>
      </c>
      <c r="I21" s="3" t="s">
        <v>182</v>
      </c>
      <c r="J21" s="3" t="s">
        <v>182</v>
      </c>
      <c r="K21" s="3" t="s">
        <v>182</v>
      </c>
      <c r="L21" s="2"/>
      <c r="M21" s="3" t="s">
        <v>179</v>
      </c>
      <c r="N21" s="3"/>
      <c r="O21" s="3"/>
      <c r="P21" s="3"/>
      <c r="Q21" s="3"/>
      <c r="R21" s="3"/>
      <c r="S21" s="101">
        <f t="shared" si="0"/>
        <v>10</v>
      </c>
      <c r="T21" s="101">
        <f>SUM(C22:R22)</f>
        <v>12</v>
      </c>
      <c r="U21" s="101" t="str">
        <f t="shared" ref="U21" si="10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4-16</v>
      </c>
      <c r="V21" s="103" t="s">
        <v>192</v>
      </c>
      <c r="W21" s="98">
        <f t="shared" si="1"/>
        <v>0.25</v>
      </c>
    </row>
    <row r="22" spans="1:23" s="7" customFormat="1" ht="15" customHeight="1">
      <c r="A22" s="100"/>
      <c r="B22" s="61" t="s">
        <v>137</v>
      </c>
      <c r="C22" s="5">
        <v>1</v>
      </c>
      <c r="D22" s="5">
        <v>1</v>
      </c>
      <c r="E22" s="5">
        <v>1</v>
      </c>
      <c r="F22" s="5">
        <v>1</v>
      </c>
      <c r="G22" s="5">
        <v>1</v>
      </c>
      <c r="H22" s="5">
        <v>2</v>
      </c>
      <c r="I22" s="5">
        <v>1</v>
      </c>
      <c r="J22" s="5">
        <v>1</v>
      </c>
      <c r="K22" s="5">
        <v>1</v>
      </c>
      <c r="L22" s="6"/>
      <c r="M22" s="5">
        <v>2</v>
      </c>
      <c r="N22" s="5"/>
      <c r="O22" s="5"/>
      <c r="P22" s="5"/>
      <c r="Q22" s="5"/>
      <c r="R22" s="5"/>
      <c r="S22" s="102"/>
      <c r="T22" s="102"/>
      <c r="U22" s="102"/>
      <c r="V22" s="104"/>
      <c r="W22" s="99" t="e">
        <f t="shared" si="1"/>
        <v>#VALUE!</v>
      </c>
    </row>
    <row r="23" spans="1:23" ht="15" customHeight="1">
      <c r="A23" s="100" t="s">
        <v>84</v>
      </c>
      <c r="B23" s="61" t="s">
        <v>145</v>
      </c>
      <c r="C23" s="3" t="s">
        <v>182</v>
      </c>
      <c r="D23" s="3" t="s">
        <v>182</v>
      </c>
      <c r="E23" s="3" t="s">
        <v>182</v>
      </c>
      <c r="F23" s="3" t="s">
        <v>182</v>
      </c>
      <c r="G23" s="3" t="s">
        <v>182</v>
      </c>
      <c r="H23" s="3" t="s">
        <v>182</v>
      </c>
      <c r="I23" s="3" t="s">
        <v>182</v>
      </c>
      <c r="J23" s="3" t="s">
        <v>182</v>
      </c>
      <c r="K23" s="3" t="s">
        <v>182</v>
      </c>
      <c r="L23" s="3" t="s">
        <v>182</v>
      </c>
      <c r="M23" s="2"/>
      <c r="N23" s="3"/>
      <c r="O23" s="3"/>
      <c r="P23" s="3"/>
      <c r="Q23" s="3"/>
      <c r="R23" s="3"/>
      <c r="S23" s="101">
        <f>COUNTA(C24:R24)</f>
        <v>10</v>
      </c>
      <c r="T23" s="101">
        <f>SUM(C24:R24)</f>
        <v>1</v>
      </c>
      <c r="U23" s="101" t="str">
        <f t="shared" ref="U23" si="11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0-20</v>
      </c>
      <c r="V23" s="103" t="s">
        <v>195</v>
      </c>
      <c r="W23" s="98">
        <f t="shared" si="1"/>
        <v>0</v>
      </c>
    </row>
    <row r="24" spans="1:23" s="7" customFormat="1" ht="15" customHeight="1">
      <c r="A24" s="100"/>
      <c r="B24" s="61" t="s">
        <v>146</v>
      </c>
      <c r="C24" s="5">
        <v>1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6"/>
      <c r="N24" s="5"/>
      <c r="O24" s="5"/>
      <c r="P24" s="5"/>
      <c r="Q24" s="5"/>
      <c r="R24" s="5"/>
      <c r="S24" s="102"/>
      <c r="T24" s="102"/>
      <c r="U24" s="102"/>
      <c r="V24" s="104"/>
      <c r="W24" s="99" t="e">
        <f t="shared" si="1"/>
        <v>#VALUE!</v>
      </c>
    </row>
    <row r="25" spans="1:23" ht="15" customHeight="1">
      <c r="A25" s="100" t="s">
        <v>85</v>
      </c>
      <c r="B25" s="64"/>
      <c r="C25" s="3"/>
      <c r="D25" s="3"/>
      <c r="E25" s="3"/>
      <c r="F25" s="4"/>
      <c r="G25" s="3"/>
      <c r="H25" s="4"/>
      <c r="I25" s="3"/>
      <c r="J25" s="3"/>
      <c r="K25" s="3"/>
      <c r="L25" s="3"/>
      <c r="M25" s="3"/>
      <c r="N25" s="2"/>
      <c r="O25" s="3"/>
      <c r="P25" s="3"/>
      <c r="Q25" s="3"/>
      <c r="R25" s="3"/>
      <c r="S25" s="101">
        <f t="shared" si="0"/>
        <v>0</v>
      </c>
      <c r="T25" s="101">
        <f>SUM(C26:R26)</f>
        <v>0</v>
      </c>
      <c r="U25" s="101" t="str">
        <f t="shared" ref="U25" si="12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0-0</v>
      </c>
      <c r="V25" s="103"/>
      <c r="W25" s="98" t="e">
        <f t="shared" si="1"/>
        <v>#DIV/0!</v>
      </c>
    </row>
    <row r="26" spans="1:23" s="7" customFormat="1" ht="15" customHeight="1">
      <c r="A26" s="100"/>
      <c r="B26" s="65"/>
      <c r="C26" s="5"/>
      <c r="D26" s="5"/>
      <c r="E26" s="5"/>
      <c r="F26" s="12"/>
      <c r="G26" s="5"/>
      <c r="H26" s="12"/>
      <c r="I26" s="5"/>
      <c r="J26" s="5"/>
      <c r="K26" s="5"/>
      <c r="L26" s="5"/>
      <c r="M26" s="5"/>
      <c r="N26" s="6"/>
      <c r="O26" s="5"/>
      <c r="P26" s="5"/>
      <c r="Q26" s="5"/>
      <c r="R26" s="5"/>
      <c r="S26" s="102"/>
      <c r="T26" s="102"/>
      <c r="U26" s="102"/>
      <c r="V26" s="104"/>
      <c r="W26" s="99" t="e">
        <f t="shared" si="1"/>
        <v>#VALUE!</v>
      </c>
    </row>
    <row r="27" spans="1:23" ht="15" customHeight="1">
      <c r="A27" s="100" t="s">
        <v>86</v>
      </c>
      <c r="B27" s="64"/>
      <c r="C27" s="3"/>
      <c r="D27" s="3"/>
      <c r="E27" s="4"/>
      <c r="F27" s="3"/>
      <c r="G27" s="3"/>
      <c r="H27" s="4"/>
      <c r="I27" s="3"/>
      <c r="J27" s="3"/>
      <c r="K27" s="3"/>
      <c r="L27" s="3"/>
      <c r="M27" s="3"/>
      <c r="N27" s="3"/>
      <c r="O27" s="2"/>
      <c r="P27" s="3"/>
      <c r="Q27" s="3"/>
      <c r="R27" s="3"/>
      <c r="S27" s="101">
        <f t="shared" si="0"/>
        <v>0</v>
      </c>
      <c r="T27" s="101">
        <f>SUM(C28:R28)</f>
        <v>0</v>
      </c>
      <c r="U27" s="101" t="str">
        <f t="shared" ref="U27" si="13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0-0</v>
      </c>
      <c r="V27" s="103"/>
      <c r="W27" s="98" t="e">
        <f t="shared" si="1"/>
        <v>#DIV/0!</v>
      </c>
    </row>
    <row r="28" spans="1:23" s="7" customFormat="1" ht="15" customHeight="1">
      <c r="A28" s="100"/>
      <c r="B28" s="65"/>
      <c r="C28" s="5"/>
      <c r="D28" s="5"/>
      <c r="E28" s="12"/>
      <c r="F28" s="5"/>
      <c r="G28" s="5"/>
      <c r="H28" s="12"/>
      <c r="I28" s="5"/>
      <c r="J28" s="5"/>
      <c r="K28" s="5"/>
      <c r="L28" s="5"/>
      <c r="M28" s="5"/>
      <c r="N28" s="5"/>
      <c r="O28" s="6"/>
      <c r="P28" s="5"/>
      <c r="Q28" s="5"/>
      <c r="R28" s="5"/>
      <c r="S28" s="102"/>
      <c r="T28" s="102"/>
      <c r="U28" s="102"/>
      <c r="V28" s="104"/>
      <c r="W28" s="99" t="e">
        <f t="shared" si="1"/>
        <v>#VALUE!</v>
      </c>
    </row>
    <row r="29" spans="1:23" ht="15" customHeight="1">
      <c r="A29" s="100" t="s">
        <v>87</v>
      </c>
      <c r="B29" s="64"/>
      <c r="C29" s="3"/>
      <c r="D29" s="4"/>
      <c r="E29" s="4"/>
      <c r="F29" s="3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01">
        <f t="shared" si="0"/>
        <v>0</v>
      </c>
      <c r="T29" s="101">
        <f t="shared" ref="T29" si="14">SUM(C30:R30)</f>
        <v>0</v>
      </c>
      <c r="U29" s="101" t="str">
        <f t="shared" ref="U29" si="15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0-0</v>
      </c>
      <c r="V29" s="103"/>
      <c r="W29" s="98" t="e">
        <f t="shared" si="1"/>
        <v>#DIV/0!</v>
      </c>
    </row>
    <row r="30" spans="1:23" s="7" customFormat="1" ht="15" customHeight="1">
      <c r="A30" s="100"/>
      <c r="B30" s="65"/>
      <c r="C30" s="5"/>
      <c r="D30" s="12"/>
      <c r="E30" s="12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02"/>
      <c r="T30" s="102"/>
      <c r="U30" s="102"/>
      <c r="V30" s="104"/>
      <c r="W30" s="99" t="e">
        <f t="shared" si="1"/>
        <v>#VALUE!</v>
      </c>
    </row>
    <row r="31" spans="1:23" ht="15" customHeight="1">
      <c r="A31" s="100" t="s">
        <v>88</v>
      </c>
      <c r="B31" s="6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01">
        <f t="shared" si="0"/>
        <v>0</v>
      </c>
      <c r="T31" s="101">
        <f t="shared" ref="T31" si="16">SUM(C32:R32)</f>
        <v>0</v>
      </c>
      <c r="U31" s="101" t="str">
        <f t="shared" ref="U31" si="17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0-0</v>
      </c>
      <c r="V31" s="103"/>
      <c r="W31" s="98" t="e">
        <f t="shared" si="1"/>
        <v>#DIV/0!</v>
      </c>
    </row>
    <row r="32" spans="1:23" s="7" customFormat="1" ht="15" customHeight="1">
      <c r="A32" s="100"/>
      <c r="B32" s="67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02"/>
      <c r="T32" s="102"/>
      <c r="U32" s="102"/>
      <c r="V32" s="104"/>
      <c r="W32" s="99" t="e">
        <f t="shared" si="1"/>
        <v>#VALUE!</v>
      </c>
    </row>
    <row r="33" spans="1:23" ht="15" customHeight="1">
      <c r="A33" s="100" t="s">
        <v>89</v>
      </c>
      <c r="B33" s="6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01">
        <f t="shared" si="0"/>
        <v>0</v>
      </c>
      <c r="T33" s="101">
        <f t="shared" ref="T33" si="18">SUM(C34:R34)</f>
        <v>0</v>
      </c>
      <c r="U33" s="101" t="str">
        <f t="shared" ref="U33" si="19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0-0</v>
      </c>
      <c r="V33" s="103"/>
      <c r="W33" s="98" t="e">
        <f t="shared" si="1"/>
        <v>#DIV/0!</v>
      </c>
    </row>
    <row r="34" spans="1:23" s="7" customFormat="1" ht="15" customHeight="1">
      <c r="A34" s="100"/>
      <c r="B34" s="67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02"/>
      <c r="T34" s="102"/>
      <c r="U34" s="102"/>
      <c r="V34" s="104"/>
      <c r="W34" s="99" t="e">
        <f t="shared" si="1"/>
        <v>#VALUE!</v>
      </c>
    </row>
    <row r="36" spans="1:23">
      <c r="A36" s="11"/>
      <c r="D36" t="s">
        <v>30</v>
      </c>
      <c r="J36" t="s">
        <v>52</v>
      </c>
    </row>
    <row r="66" spans="2:2">
      <c r="B66" s="49" t="s">
        <v>71</v>
      </c>
    </row>
  </sheetData>
  <mergeCells count="96"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" manualBreakCount="1">
    <brk id="2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Normal="100" zoomScaleSheetLayoutView="100" workbookViewId="0"/>
  </sheetViews>
  <sheetFormatPr defaultRowHeight="15"/>
  <cols>
    <col min="1" max="1" width="10.7109375" customWidth="1"/>
    <col min="2" max="2" width="23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34</v>
      </c>
      <c r="B1" s="8" t="str">
        <f>Лист1!A18</f>
        <v>Открытый Чемпионат город Кемерово 2019 года 
по бадминтону среди клубных команд</v>
      </c>
      <c r="R1" t="s">
        <v>27</v>
      </c>
      <c r="V1" s="78" t="s">
        <v>158</v>
      </c>
    </row>
    <row r="2" spans="1:23">
      <c r="A2" s="1" t="s">
        <v>21</v>
      </c>
      <c r="B2" s="1" t="s">
        <v>22</v>
      </c>
      <c r="C2" s="10" t="s">
        <v>0</v>
      </c>
      <c r="D2" s="10" t="s">
        <v>2</v>
      </c>
      <c r="E2" s="10" t="s">
        <v>3</v>
      </c>
      <c r="F2" s="10" t="s">
        <v>4</v>
      </c>
      <c r="G2" s="10" t="s">
        <v>6</v>
      </c>
      <c r="H2" s="10" t="s">
        <v>7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18</v>
      </c>
      <c r="R2" s="10" t="s">
        <v>19</v>
      </c>
      <c r="S2" s="53" t="s">
        <v>68</v>
      </c>
      <c r="T2" s="53" t="s">
        <v>23</v>
      </c>
      <c r="U2" s="53" t="s">
        <v>26</v>
      </c>
      <c r="V2" s="53" t="s">
        <v>24</v>
      </c>
      <c r="W2" s="53" t="s">
        <v>25</v>
      </c>
    </row>
    <row r="3" spans="1:23" ht="15" customHeight="1">
      <c r="A3" s="100" t="s">
        <v>74</v>
      </c>
      <c r="B3" s="61" t="s">
        <v>1</v>
      </c>
      <c r="C3" s="2"/>
      <c r="D3" s="3" t="s">
        <v>179</v>
      </c>
      <c r="E3" s="3" t="s">
        <v>179</v>
      </c>
      <c r="F3" s="3" t="s">
        <v>179</v>
      </c>
      <c r="G3" s="3" t="s">
        <v>179</v>
      </c>
      <c r="H3" s="3" t="s">
        <v>179</v>
      </c>
      <c r="I3" s="3" t="s">
        <v>179</v>
      </c>
      <c r="J3" s="3" t="s">
        <v>179</v>
      </c>
      <c r="K3" s="3" t="s">
        <v>179</v>
      </c>
      <c r="L3" s="3" t="s">
        <v>179</v>
      </c>
      <c r="M3" s="3"/>
      <c r="N3" s="3"/>
      <c r="O3" s="3"/>
      <c r="P3" s="3"/>
      <c r="Q3" s="4"/>
      <c r="R3" s="3"/>
      <c r="S3" s="101">
        <f t="shared" ref="S3:S33" si="0">COUNTA(C4:R4)</f>
        <v>9</v>
      </c>
      <c r="T3" s="101">
        <f>SUM(C4:R4)</f>
        <v>18</v>
      </c>
      <c r="U3" s="101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18-0</v>
      </c>
      <c r="V3" s="103" t="s">
        <v>185</v>
      </c>
      <c r="W3" s="98" t="e">
        <f t="shared" ref="W3:W34" si="1">LEFT(U3,SEARCH("-",U3)-1)/RIGHT(U3,LEN(U3)-SEARCH("-",U3))</f>
        <v>#DIV/0!</v>
      </c>
    </row>
    <row r="4" spans="1:23" s="7" customFormat="1" ht="15" customHeight="1">
      <c r="A4" s="100"/>
      <c r="B4" s="61" t="s">
        <v>93</v>
      </c>
      <c r="C4" s="6"/>
      <c r="D4" s="5">
        <v>2</v>
      </c>
      <c r="E4" s="5">
        <v>2</v>
      </c>
      <c r="F4" s="5">
        <v>2</v>
      </c>
      <c r="G4" s="5">
        <v>2</v>
      </c>
      <c r="H4" s="5">
        <v>2</v>
      </c>
      <c r="I4" s="5">
        <v>2</v>
      </c>
      <c r="J4" s="5">
        <v>2</v>
      </c>
      <c r="K4" s="5">
        <v>2</v>
      </c>
      <c r="L4" s="5">
        <v>2</v>
      </c>
      <c r="M4" s="5"/>
      <c r="N4" s="5"/>
      <c r="O4" s="5"/>
      <c r="P4" s="5"/>
      <c r="Q4" s="12"/>
      <c r="R4" s="5"/>
      <c r="S4" s="102"/>
      <c r="T4" s="102"/>
      <c r="U4" s="102"/>
      <c r="V4" s="104"/>
      <c r="W4" s="99" t="e">
        <f t="shared" si="1"/>
        <v>#VALUE!</v>
      </c>
    </row>
    <row r="5" spans="1:23" ht="15" customHeight="1">
      <c r="A5" s="100" t="s">
        <v>75</v>
      </c>
      <c r="B5" s="61" t="s">
        <v>70</v>
      </c>
      <c r="C5" s="3" t="s">
        <v>182</v>
      </c>
      <c r="D5" s="2"/>
      <c r="E5" s="3" t="s">
        <v>182</v>
      </c>
      <c r="F5" s="3" t="s">
        <v>179</v>
      </c>
      <c r="G5" s="3" t="s">
        <v>179</v>
      </c>
      <c r="H5" s="3" t="s">
        <v>179</v>
      </c>
      <c r="I5" s="3" t="s">
        <v>179</v>
      </c>
      <c r="J5" s="3" t="s">
        <v>179</v>
      </c>
      <c r="K5" s="3" t="s">
        <v>179</v>
      </c>
      <c r="L5" s="3" t="s">
        <v>179</v>
      </c>
      <c r="M5" s="3"/>
      <c r="N5" s="3"/>
      <c r="O5" s="3"/>
      <c r="P5" s="4"/>
      <c r="Q5" s="4"/>
      <c r="R5" s="3"/>
      <c r="S5" s="101">
        <f t="shared" si="0"/>
        <v>9</v>
      </c>
      <c r="T5" s="101">
        <f>SUM(C6:R6)</f>
        <v>16</v>
      </c>
      <c r="U5" s="101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14-4</v>
      </c>
      <c r="V5" s="103" t="s">
        <v>187</v>
      </c>
      <c r="W5" s="98">
        <f t="shared" si="1"/>
        <v>3.5</v>
      </c>
    </row>
    <row r="6" spans="1:23" s="7" customFormat="1" ht="15" customHeight="1">
      <c r="A6" s="100"/>
      <c r="B6" s="61" t="s">
        <v>62</v>
      </c>
      <c r="C6" s="5">
        <v>1</v>
      </c>
      <c r="D6" s="6"/>
      <c r="E6" s="5">
        <v>1</v>
      </c>
      <c r="F6" s="5">
        <v>2</v>
      </c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/>
      <c r="N6" s="5"/>
      <c r="O6" s="5"/>
      <c r="P6" s="12"/>
      <c r="Q6" s="12"/>
      <c r="R6" s="5"/>
      <c r="S6" s="102"/>
      <c r="T6" s="102"/>
      <c r="U6" s="102"/>
      <c r="V6" s="104"/>
      <c r="W6" s="99" t="e">
        <f t="shared" si="1"/>
        <v>#VALUE!</v>
      </c>
    </row>
    <row r="7" spans="1:23" ht="15" customHeight="1">
      <c r="A7" s="100" t="s">
        <v>76</v>
      </c>
      <c r="B7" s="61" t="s">
        <v>104</v>
      </c>
      <c r="C7" s="3" t="s">
        <v>182</v>
      </c>
      <c r="D7" s="3" t="s">
        <v>179</v>
      </c>
      <c r="E7" s="2"/>
      <c r="F7" s="3" t="s">
        <v>180</v>
      </c>
      <c r="G7" s="3" t="s">
        <v>179</v>
      </c>
      <c r="H7" s="3" t="s">
        <v>179</v>
      </c>
      <c r="I7" s="3" t="s">
        <v>179</v>
      </c>
      <c r="J7" s="3" t="s">
        <v>179</v>
      </c>
      <c r="K7" s="3" t="s">
        <v>180</v>
      </c>
      <c r="L7" s="3" t="s">
        <v>179</v>
      </c>
      <c r="M7" s="3"/>
      <c r="N7" s="3"/>
      <c r="O7" s="3"/>
      <c r="P7" s="4"/>
      <c r="Q7" s="4"/>
      <c r="R7" s="3"/>
      <c r="S7" s="101">
        <f t="shared" si="0"/>
        <v>9</v>
      </c>
      <c r="T7" s="101">
        <f>SUM(C8:R8)</f>
        <v>17</v>
      </c>
      <c r="U7" s="101" t="str">
        <f t="shared" ref="U7" si="3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16-4</v>
      </c>
      <c r="V7" s="103" t="s">
        <v>186</v>
      </c>
      <c r="W7" s="98">
        <f t="shared" si="1"/>
        <v>4</v>
      </c>
    </row>
    <row r="8" spans="1:23" s="7" customFormat="1" ht="15" customHeight="1">
      <c r="A8" s="100"/>
      <c r="B8" s="61" t="s">
        <v>107</v>
      </c>
      <c r="C8" s="5">
        <v>1</v>
      </c>
      <c r="D8" s="5">
        <v>2</v>
      </c>
      <c r="E8" s="6"/>
      <c r="F8" s="5">
        <v>2</v>
      </c>
      <c r="G8" s="5">
        <v>2</v>
      </c>
      <c r="H8" s="5">
        <v>2</v>
      </c>
      <c r="I8" s="5">
        <v>2</v>
      </c>
      <c r="J8" s="5">
        <v>2</v>
      </c>
      <c r="K8" s="5">
        <v>2</v>
      </c>
      <c r="L8" s="5">
        <v>2</v>
      </c>
      <c r="M8" s="5"/>
      <c r="N8" s="5"/>
      <c r="O8" s="5"/>
      <c r="P8" s="12"/>
      <c r="Q8" s="12"/>
      <c r="R8" s="5"/>
      <c r="S8" s="102"/>
      <c r="T8" s="102"/>
      <c r="U8" s="102"/>
      <c r="V8" s="104"/>
      <c r="W8" s="99" t="e">
        <f t="shared" si="1"/>
        <v>#VALUE!</v>
      </c>
    </row>
    <row r="9" spans="1:23" ht="15" customHeight="1">
      <c r="A9" s="100" t="s">
        <v>77</v>
      </c>
      <c r="B9" s="61" t="s">
        <v>105</v>
      </c>
      <c r="C9" s="3" t="s">
        <v>182</v>
      </c>
      <c r="D9" s="3" t="s">
        <v>182</v>
      </c>
      <c r="E9" s="3" t="s">
        <v>181</v>
      </c>
      <c r="F9" s="2"/>
      <c r="G9" s="3" t="s">
        <v>181</v>
      </c>
      <c r="H9" s="3" t="s">
        <v>181</v>
      </c>
      <c r="I9" s="3" t="s">
        <v>179</v>
      </c>
      <c r="J9" s="3" t="s">
        <v>179</v>
      </c>
      <c r="K9" s="3" t="s">
        <v>179</v>
      </c>
      <c r="L9" s="3" t="s">
        <v>179</v>
      </c>
      <c r="M9" s="3"/>
      <c r="N9" s="3"/>
      <c r="O9" s="4"/>
      <c r="P9" s="3"/>
      <c r="Q9" s="3"/>
      <c r="R9" s="3"/>
      <c r="S9" s="101">
        <f t="shared" si="0"/>
        <v>9</v>
      </c>
      <c r="T9" s="101">
        <f>SUM(C10:R10)</f>
        <v>13</v>
      </c>
      <c r="U9" s="101" t="str">
        <f t="shared" ref="U9" si="4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11-10</v>
      </c>
      <c r="V9" s="103" t="s">
        <v>190</v>
      </c>
      <c r="W9" s="98">
        <f t="shared" si="1"/>
        <v>1.1000000000000001</v>
      </c>
    </row>
    <row r="10" spans="1:23" s="7" customFormat="1" ht="15" customHeight="1">
      <c r="A10" s="100"/>
      <c r="B10" s="61" t="s">
        <v>151</v>
      </c>
      <c r="C10" s="5">
        <v>1</v>
      </c>
      <c r="D10" s="5">
        <v>1</v>
      </c>
      <c r="E10" s="5">
        <v>1</v>
      </c>
      <c r="F10" s="6"/>
      <c r="G10" s="5">
        <v>1</v>
      </c>
      <c r="H10" s="5">
        <v>1</v>
      </c>
      <c r="I10" s="5">
        <v>2</v>
      </c>
      <c r="J10" s="5">
        <v>2</v>
      </c>
      <c r="K10" s="5">
        <v>2</v>
      </c>
      <c r="L10" s="5">
        <v>2</v>
      </c>
      <c r="M10" s="5"/>
      <c r="N10" s="5"/>
      <c r="O10" s="12"/>
      <c r="P10" s="5"/>
      <c r="Q10" s="5"/>
      <c r="R10" s="5"/>
      <c r="S10" s="102"/>
      <c r="T10" s="102"/>
      <c r="U10" s="102"/>
      <c r="V10" s="104"/>
      <c r="W10" s="99" t="e">
        <f t="shared" si="1"/>
        <v>#VALUE!</v>
      </c>
    </row>
    <row r="11" spans="1:23" ht="15" customHeight="1">
      <c r="A11" s="100" t="s">
        <v>78</v>
      </c>
      <c r="B11" s="61" t="s">
        <v>141</v>
      </c>
      <c r="C11" s="3" t="s">
        <v>182</v>
      </c>
      <c r="D11" s="3" t="s">
        <v>182</v>
      </c>
      <c r="E11" s="3" t="s">
        <v>182</v>
      </c>
      <c r="F11" s="3" t="s">
        <v>180</v>
      </c>
      <c r="G11" s="2"/>
      <c r="H11" s="3" t="s">
        <v>180</v>
      </c>
      <c r="I11" s="3" t="s">
        <v>180</v>
      </c>
      <c r="J11" s="3" t="s">
        <v>179</v>
      </c>
      <c r="K11" s="3" t="s">
        <v>179</v>
      </c>
      <c r="L11" s="3" t="s">
        <v>179</v>
      </c>
      <c r="M11" s="3"/>
      <c r="N11" s="3"/>
      <c r="O11" s="3"/>
      <c r="P11" s="3"/>
      <c r="Q11" s="3"/>
      <c r="R11" s="3"/>
      <c r="S11" s="101">
        <f t="shared" si="0"/>
        <v>9</v>
      </c>
      <c r="T11" s="101">
        <f>SUM(C12:R12)</f>
        <v>15</v>
      </c>
      <c r="U11" s="101" t="str">
        <f t="shared" ref="U11" si="5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12-9</v>
      </c>
      <c r="V11" s="103" t="s">
        <v>188</v>
      </c>
      <c r="W11" s="98">
        <f t="shared" si="1"/>
        <v>1.3333333333333333</v>
      </c>
    </row>
    <row r="12" spans="1:23" s="7" customFormat="1" ht="15" customHeight="1">
      <c r="A12" s="100"/>
      <c r="B12" s="61" t="s">
        <v>178</v>
      </c>
      <c r="C12" s="5">
        <v>1</v>
      </c>
      <c r="D12" s="5">
        <v>1</v>
      </c>
      <c r="E12" s="5">
        <v>1</v>
      </c>
      <c r="F12" s="5">
        <v>2</v>
      </c>
      <c r="G12" s="6"/>
      <c r="H12" s="5">
        <v>2</v>
      </c>
      <c r="I12" s="5">
        <v>2</v>
      </c>
      <c r="J12" s="5">
        <v>2</v>
      </c>
      <c r="K12" s="5">
        <v>2</v>
      </c>
      <c r="L12" s="5">
        <v>2</v>
      </c>
      <c r="M12" s="5"/>
      <c r="N12" s="5"/>
      <c r="O12" s="5"/>
      <c r="P12" s="5"/>
      <c r="Q12" s="5"/>
      <c r="R12" s="5"/>
      <c r="S12" s="102"/>
      <c r="T12" s="102"/>
      <c r="U12" s="102"/>
      <c r="V12" s="104"/>
      <c r="W12" s="99" t="e">
        <f t="shared" si="1"/>
        <v>#VALUE!</v>
      </c>
    </row>
    <row r="13" spans="1:23" ht="15" customHeight="1">
      <c r="A13" s="100" t="s">
        <v>79</v>
      </c>
      <c r="B13" s="61" t="s">
        <v>59</v>
      </c>
      <c r="C13" s="3" t="s">
        <v>182</v>
      </c>
      <c r="D13" s="3" t="s">
        <v>182</v>
      </c>
      <c r="E13" s="3" t="s">
        <v>182</v>
      </c>
      <c r="F13" s="3" t="s">
        <v>180</v>
      </c>
      <c r="G13" s="3" t="s">
        <v>181</v>
      </c>
      <c r="H13" s="2"/>
      <c r="I13" s="3" t="s">
        <v>179</v>
      </c>
      <c r="J13" s="3" t="s">
        <v>179</v>
      </c>
      <c r="K13" s="3" t="s">
        <v>179</v>
      </c>
      <c r="L13" s="3" t="s">
        <v>179</v>
      </c>
      <c r="M13" s="3"/>
      <c r="N13" s="3"/>
      <c r="O13" s="3"/>
      <c r="P13" s="3"/>
      <c r="Q13" s="3"/>
      <c r="R13" s="3"/>
      <c r="S13" s="101">
        <f t="shared" si="0"/>
        <v>9</v>
      </c>
      <c r="T13" s="101">
        <f>SUM(C14:R14)</f>
        <v>14</v>
      </c>
      <c r="U13" s="101" t="str">
        <f t="shared" ref="U13" si="6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11-9</v>
      </c>
      <c r="V13" s="103" t="s">
        <v>189</v>
      </c>
      <c r="W13" s="98">
        <f t="shared" si="1"/>
        <v>1.2222222222222223</v>
      </c>
    </row>
    <row r="14" spans="1:23" s="7" customFormat="1" ht="15" customHeight="1">
      <c r="A14" s="100"/>
      <c r="B14" s="61" t="s">
        <v>99</v>
      </c>
      <c r="C14" s="5">
        <v>1</v>
      </c>
      <c r="D14" s="5">
        <v>1</v>
      </c>
      <c r="E14" s="5">
        <v>1</v>
      </c>
      <c r="F14" s="5">
        <v>2</v>
      </c>
      <c r="G14" s="5">
        <v>1</v>
      </c>
      <c r="H14" s="6"/>
      <c r="I14" s="5">
        <v>2</v>
      </c>
      <c r="J14" s="5">
        <v>2</v>
      </c>
      <c r="K14" s="5">
        <v>2</v>
      </c>
      <c r="L14" s="5">
        <v>2</v>
      </c>
      <c r="M14" s="5"/>
      <c r="N14" s="5"/>
      <c r="O14" s="5"/>
      <c r="P14" s="5"/>
      <c r="Q14" s="5"/>
      <c r="R14" s="5"/>
      <c r="S14" s="102"/>
      <c r="T14" s="102"/>
      <c r="U14" s="102"/>
      <c r="V14" s="104"/>
      <c r="W14" s="99" t="e">
        <f t="shared" si="1"/>
        <v>#VALUE!</v>
      </c>
    </row>
    <row r="15" spans="1:23" ht="15" customHeight="1">
      <c r="A15" s="112" t="s">
        <v>80</v>
      </c>
      <c r="B15" s="61" t="s">
        <v>102</v>
      </c>
      <c r="C15" s="3" t="s">
        <v>182</v>
      </c>
      <c r="D15" s="3" t="s">
        <v>182</v>
      </c>
      <c r="E15" s="3" t="s">
        <v>182</v>
      </c>
      <c r="F15" s="3" t="s">
        <v>182</v>
      </c>
      <c r="G15" s="3" t="s">
        <v>181</v>
      </c>
      <c r="H15" s="3" t="s">
        <v>182</v>
      </c>
      <c r="I15" s="2"/>
      <c r="J15" s="3" t="s">
        <v>181</v>
      </c>
      <c r="K15" s="3" t="s">
        <v>179</v>
      </c>
      <c r="L15" s="3" t="s">
        <v>179</v>
      </c>
      <c r="M15" s="3"/>
      <c r="N15" s="3"/>
      <c r="O15" s="3"/>
      <c r="P15" s="3"/>
      <c r="Q15" s="3"/>
      <c r="R15" s="3"/>
      <c r="S15" s="101">
        <f t="shared" si="0"/>
        <v>9</v>
      </c>
      <c r="T15" s="101">
        <f>SUM(C16:R16)</f>
        <v>11</v>
      </c>
      <c r="U15" s="101" t="str">
        <f t="shared" ref="U15" si="7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6-14</v>
      </c>
      <c r="V15" s="103" t="s">
        <v>191</v>
      </c>
      <c r="W15" s="98">
        <f t="shared" si="1"/>
        <v>0.42857142857142855</v>
      </c>
    </row>
    <row r="16" spans="1:23" s="7" customFormat="1" ht="15" customHeight="1">
      <c r="A16" s="112"/>
      <c r="B16" s="61" t="s">
        <v>95</v>
      </c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6"/>
      <c r="J16" s="5">
        <v>1</v>
      </c>
      <c r="K16" s="5">
        <v>2</v>
      </c>
      <c r="L16" s="5">
        <v>2</v>
      </c>
      <c r="M16" s="5"/>
      <c r="N16" s="5"/>
      <c r="O16" s="5"/>
      <c r="P16" s="5"/>
      <c r="Q16" s="5"/>
      <c r="R16" s="5"/>
      <c r="S16" s="102"/>
      <c r="T16" s="102"/>
      <c r="U16" s="102"/>
      <c r="V16" s="104"/>
      <c r="W16" s="99" t="e">
        <f t="shared" si="1"/>
        <v>#VALUE!</v>
      </c>
    </row>
    <row r="17" spans="1:23" ht="15" customHeight="1">
      <c r="A17" s="112" t="s">
        <v>81</v>
      </c>
      <c r="B17" s="61" t="s">
        <v>128</v>
      </c>
      <c r="C17" s="3" t="s">
        <v>182</v>
      </c>
      <c r="D17" s="3" t="s">
        <v>182</v>
      </c>
      <c r="E17" s="3" t="s">
        <v>182</v>
      </c>
      <c r="F17" s="3" t="s">
        <v>182</v>
      </c>
      <c r="G17" s="3" t="s">
        <v>182</v>
      </c>
      <c r="H17" s="3" t="s">
        <v>182</v>
      </c>
      <c r="I17" s="3" t="s">
        <v>180</v>
      </c>
      <c r="J17" s="2"/>
      <c r="K17" s="3" t="s">
        <v>182</v>
      </c>
      <c r="L17" s="3" t="s">
        <v>180</v>
      </c>
      <c r="M17" s="3"/>
      <c r="N17" s="3"/>
      <c r="O17" s="3"/>
      <c r="P17" s="3"/>
      <c r="Q17" s="3"/>
      <c r="R17" s="3"/>
      <c r="S17" s="101">
        <f t="shared" si="0"/>
        <v>9</v>
      </c>
      <c r="T17" s="101">
        <f>SUM(C18:R18)</f>
        <v>11</v>
      </c>
      <c r="U17" s="101" t="str">
        <f t="shared" ref="U17" si="8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4-16</v>
      </c>
      <c r="V17" s="103" t="s">
        <v>192</v>
      </c>
      <c r="W17" s="98">
        <f t="shared" si="1"/>
        <v>0.25</v>
      </c>
    </row>
    <row r="18" spans="1:23" s="7" customFormat="1" ht="15" customHeight="1">
      <c r="A18" s="112"/>
      <c r="B18" s="61" t="s">
        <v>118</v>
      </c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2</v>
      </c>
      <c r="J18" s="6"/>
      <c r="K18" s="5">
        <v>1</v>
      </c>
      <c r="L18" s="5">
        <v>2</v>
      </c>
      <c r="M18" s="5"/>
      <c r="N18" s="5"/>
      <c r="O18" s="5"/>
      <c r="P18" s="5"/>
      <c r="Q18" s="5"/>
      <c r="R18" s="5"/>
      <c r="S18" s="102"/>
      <c r="T18" s="102"/>
      <c r="U18" s="102"/>
      <c r="V18" s="104"/>
      <c r="W18" s="99" t="e">
        <f t="shared" si="1"/>
        <v>#VALUE!</v>
      </c>
    </row>
    <row r="19" spans="1:23" ht="15" customHeight="1">
      <c r="A19" s="112" t="s">
        <v>82</v>
      </c>
      <c r="B19" s="61" t="s">
        <v>91</v>
      </c>
      <c r="C19" s="3" t="s">
        <v>182</v>
      </c>
      <c r="D19" s="3" t="s">
        <v>182</v>
      </c>
      <c r="E19" s="3" t="s">
        <v>181</v>
      </c>
      <c r="F19" s="3" t="s">
        <v>182</v>
      </c>
      <c r="G19" s="3" t="s">
        <v>182</v>
      </c>
      <c r="H19" s="3" t="s">
        <v>182</v>
      </c>
      <c r="I19" s="3" t="s">
        <v>182</v>
      </c>
      <c r="J19" s="3" t="s">
        <v>179</v>
      </c>
      <c r="K19" s="2"/>
      <c r="L19" s="3" t="s">
        <v>182</v>
      </c>
      <c r="M19" s="3"/>
      <c r="N19" s="3"/>
      <c r="O19" s="3"/>
      <c r="P19" s="3"/>
      <c r="Q19" s="3"/>
      <c r="R19" s="3"/>
      <c r="S19" s="101">
        <f t="shared" si="0"/>
        <v>9</v>
      </c>
      <c r="T19" s="101">
        <f>SUM(C20:R20)</f>
        <v>10</v>
      </c>
      <c r="U19" s="101" t="str">
        <f t="shared" ref="U19" si="9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3-16</v>
      </c>
      <c r="V19" s="103" t="s">
        <v>194</v>
      </c>
      <c r="W19" s="98">
        <f t="shared" si="1"/>
        <v>0.1875</v>
      </c>
    </row>
    <row r="20" spans="1:23" s="7" customFormat="1" ht="15" customHeight="1">
      <c r="A20" s="112"/>
      <c r="B20" s="61" t="s">
        <v>136</v>
      </c>
      <c r="C20" s="5">
        <v>1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5">
        <v>1</v>
      </c>
      <c r="J20" s="5">
        <v>2</v>
      </c>
      <c r="K20" s="6"/>
      <c r="L20" s="5">
        <v>1</v>
      </c>
      <c r="M20" s="5"/>
      <c r="N20" s="5"/>
      <c r="O20" s="5"/>
      <c r="P20" s="5"/>
      <c r="Q20" s="5"/>
      <c r="R20" s="5"/>
      <c r="S20" s="102"/>
      <c r="T20" s="102"/>
      <c r="U20" s="102"/>
      <c r="V20" s="104"/>
      <c r="W20" s="99" t="e">
        <f t="shared" si="1"/>
        <v>#VALUE!</v>
      </c>
    </row>
    <row r="21" spans="1:23" ht="15" customHeight="1">
      <c r="A21" s="112" t="s">
        <v>83</v>
      </c>
      <c r="B21" s="61" t="s">
        <v>131</v>
      </c>
      <c r="C21" s="3" t="s">
        <v>182</v>
      </c>
      <c r="D21" s="3" t="s">
        <v>182</v>
      </c>
      <c r="E21" s="3" t="s">
        <v>182</v>
      </c>
      <c r="F21" s="3" t="s">
        <v>182</v>
      </c>
      <c r="G21" s="3" t="s">
        <v>182</v>
      </c>
      <c r="H21" s="3" t="s">
        <v>182</v>
      </c>
      <c r="I21" s="3" t="s">
        <v>182</v>
      </c>
      <c r="J21" s="3" t="s">
        <v>181</v>
      </c>
      <c r="K21" s="3" t="s">
        <v>179</v>
      </c>
      <c r="L21" s="2"/>
      <c r="M21" s="3"/>
      <c r="N21" s="3"/>
      <c r="O21" s="3"/>
      <c r="P21" s="3"/>
      <c r="Q21" s="3"/>
      <c r="R21" s="3"/>
      <c r="S21" s="101">
        <f t="shared" si="0"/>
        <v>9</v>
      </c>
      <c r="T21" s="101">
        <f>SUM(C22:R22)</f>
        <v>10</v>
      </c>
      <c r="U21" s="101" t="str">
        <f t="shared" ref="U21" si="10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3-16</v>
      </c>
      <c r="V21" s="103" t="s">
        <v>193</v>
      </c>
      <c r="W21" s="98">
        <f t="shared" si="1"/>
        <v>0.1875</v>
      </c>
    </row>
    <row r="22" spans="1:23" s="7" customFormat="1" ht="15" customHeight="1">
      <c r="A22" s="112"/>
      <c r="B22" s="61" t="s">
        <v>129</v>
      </c>
      <c r="C22" s="5">
        <v>1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5">
        <v>1</v>
      </c>
      <c r="J22" s="5">
        <v>1</v>
      </c>
      <c r="K22" s="5">
        <v>2</v>
      </c>
      <c r="L22" s="6"/>
      <c r="M22" s="5"/>
      <c r="N22" s="5"/>
      <c r="O22" s="5"/>
      <c r="P22" s="5"/>
      <c r="Q22" s="5"/>
      <c r="R22" s="5"/>
      <c r="S22" s="102"/>
      <c r="T22" s="102"/>
      <c r="U22" s="102"/>
      <c r="V22" s="104"/>
      <c r="W22" s="99" t="e">
        <f t="shared" si="1"/>
        <v>#VALUE!</v>
      </c>
    </row>
    <row r="23" spans="1:23" ht="15" customHeight="1">
      <c r="A23" s="100" t="s">
        <v>84</v>
      </c>
      <c r="B23" s="76"/>
      <c r="C23" s="3"/>
      <c r="D23" s="3"/>
      <c r="E23" s="3"/>
      <c r="F23" s="3"/>
      <c r="G23" s="3"/>
      <c r="H23" s="3"/>
      <c r="I23" s="4"/>
      <c r="J23" s="4"/>
      <c r="K23" s="3"/>
      <c r="L23" s="3"/>
      <c r="M23" s="2"/>
      <c r="N23" s="3"/>
      <c r="O23" s="3"/>
      <c r="P23" s="3"/>
      <c r="Q23" s="3"/>
      <c r="R23" s="3"/>
      <c r="S23" s="101">
        <f>COUNTA(C24:R24)</f>
        <v>0</v>
      </c>
      <c r="T23" s="101">
        <f>SUM(C24:R24)</f>
        <v>0</v>
      </c>
      <c r="U23" s="101" t="str">
        <f t="shared" ref="U23" si="11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0-0</v>
      </c>
      <c r="V23" s="103"/>
      <c r="W23" s="98" t="e">
        <f t="shared" si="1"/>
        <v>#DIV/0!</v>
      </c>
    </row>
    <row r="24" spans="1:23" s="7" customFormat="1" ht="15" customHeight="1">
      <c r="A24" s="100"/>
      <c r="B24" s="75"/>
      <c r="C24" s="5"/>
      <c r="D24" s="5"/>
      <c r="E24" s="5"/>
      <c r="F24" s="5"/>
      <c r="G24" s="5"/>
      <c r="H24" s="5"/>
      <c r="I24" s="12"/>
      <c r="J24" s="12"/>
      <c r="K24" s="5"/>
      <c r="L24" s="5"/>
      <c r="M24" s="6"/>
      <c r="N24" s="5"/>
      <c r="O24" s="5"/>
      <c r="P24" s="5"/>
      <c r="Q24" s="5"/>
      <c r="R24" s="5"/>
      <c r="S24" s="102"/>
      <c r="T24" s="102"/>
      <c r="U24" s="102"/>
      <c r="V24" s="104"/>
      <c r="W24" s="99" t="e">
        <f t="shared" si="1"/>
        <v>#VALUE!</v>
      </c>
    </row>
    <row r="25" spans="1:23" ht="15" customHeight="1">
      <c r="A25" s="100" t="s">
        <v>85</v>
      </c>
      <c r="B25" s="64"/>
      <c r="C25" s="3"/>
      <c r="D25" s="3"/>
      <c r="E25" s="3"/>
      <c r="F25" s="4"/>
      <c r="G25" s="3"/>
      <c r="H25" s="4"/>
      <c r="I25" s="3"/>
      <c r="J25" s="3"/>
      <c r="K25" s="3"/>
      <c r="L25" s="3"/>
      <c r="M25" s="3"/>
      <c r="N25" s="2"/>
      <c r="O25" s="3"/>
      <c r="P25" s="3"/>
      <c r="Q25" s="3"/>
      <c r="R25" s="3"/>
      <c r="S25" s="101">
        <f t="shared" si="0"/>
        <v>0</v>
      </c>
      <c r="T25" s="101">
        <f>SUM(C26:R26)</f>
        <v>0</v>
      </c>
      <c r="U25" s="101" t="str">
        <f t="shared" ref="U25" si="12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0-0</v>
      </c>
      <c r="V25" s="103"/>
      <c r="W25" s="98" t="e">
        <f t="shared" si="1"/>
        <v>#DIV/0!</v>
      </c>
    </row>
    <row r="26" spans="1:23" s="7" customFormat="1" ht="15" customHeight="1">
      <c r="A26" s="100"/>
      <c r="B26" s="65"/>
      <c r="C26" s="5"/>
      <c r="D26" s="5"/>
      <c r="E26" s="5"/>
      <c r="F26" s="12"/>
      <c r="G26" s="5"/>
      <c r="H26" s="12"/>
      <c r="I26" s="5"/>
      <c r="J26" s="5"/>
      <c r="K26" s="5"/>
      <c r="L26" s="5"/>
      <c r="M26" s="5"/>
      <c r="N26" s="6"/>
      <c r="O26" s="5"/>
      <c r="P26" s="5"/>
      <c r="Q26" s="5"/>
      <c r="R26" s="5"/>
      <c r="S26" s="102"/>
      <c r="T26" s="102"/>
      <c r="U26" s="102"/>
      <c r="V26" s="104"/>
      <c r="W26" s="99" t="e">
        <f t="shared" si="1"/>
        <v>#VALUE!</v>
      </c>
    </row>
    <row r="27" spans="1:23" ht="15" customHeight="1">
      <c r="A27" s="100" t="s">
        <v>86</v>
      </c>
      <c r="B27" s="64"/>
      <c r="C27" s="3"/>
      <c r="D27" s="3"/>
      <c r="E27" s="4"/>
      <c r="F27" s="3"/>
      <c r="G27" s="3"/>
      <c r="H27" s="4"/>
      <c r="I27" s="3"/>
      <c r="J27" s="3"/>
      <c r="K27" s="3"/>
      <c r="L27" s="3"/>
      <c r="M27" s="3"/>
      <c r="N27" s="3"/>
      <c r="O27" s="2"/>
      <c r="P27" s="3"/>
      <c r="Q27" s="3"/>
      <c r="R27" s="3"/>
      <c r="S27" s="101">
        <f t="shared" si="0"/>
        <v>0</v>
      </c>
      <c r="T27" s="101">
        <f>SUM(C28:R28)</f>
        <v>0</v>
      </c>
      <c r="U27" s="101" t="str">
        <f t="shared" ref="U27" si="13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0-0</v>
      </c>
      <c r="V27" s="103"/>
      <c r="W27" s="98" t="e">
        <f t="shared" si="1"/>
        <v>#DIV/0!</v>
      </c>
    </row>
    <row r="28" spans="1:23" s="7" customFormat="1" ht="15" customHeight="1">
      <c r="A28" s="100"/>
      <c r="B28" s="65"/>
      <c r="C28" s="5"/>
      <c r="D28" s="5"/>
      <c r="E28" s="12"/>
      <c r="F28" s="5"/>
      <c r="G28" s="5"/>
      <c r="H28" s="12"/>
      <c r="I28" s="5"/>
      <c r="J28" s="5"/>
      <c r="K28" s="5"/>
      <c r="L28" s="5"/>
      <c r="M28" s="5"/>
      <c r="N28" s="5"/>
      <c r="O28" s="6"/>
      <c r="P28" s="5"/>
      <c r="Q28" s="5"/>
      <c r="R28" s="5"/>
      <c r="S28" s="102"/>
      <c r="T28" s="102"/>
      <c r="U28" s="102"/>
      <c r="V28" s="104"/>
      <c r="W28" s="99" t="e">
        <f t="shared" si="1"/>
        <v>#VALUE!</v>
      </c>
    </row>
    <row r="29" spans="1:23" ht="15" customHeight="1">
      <c r="A29" s="100" t="s">
        <v>87</v>
      </c>
      <c r="B29" s="64"/>
      <c r="C29" s="3"/>
      <c r="D29" s="4"/>
      <c r="E29" s="4"/>
      <c r="F29" s="3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01">
        <f t="shared" si="0"/>
        <v>0</v>
      </c>
      <c r="T29" s="101">
        <f t="shared" ref="T29" si="14">SUM(C30:R30)</f>
        <v>0</v>
      </c>
      <c r="U29" s="101" t="str">
        <f t="shared" ref="U29" si="15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0-0</v>
      </c>
      <c r="V29" s="103"/>
      <c r="W29" s="98" t="e">
        <f t="shared" si="1"/>
        <v>#DIV/0!</v>
      </c>
    </row>
    <row r="30" spans="1:23" s="7" customFormat="1" ht="15" customHeight="1">
      <c r="A30" s="100"/>
      <c r="B30" s="65"/>
      <c r="C30" s="5"/>
      <c r="D30" s="12"/>
      <c r="E30" s="12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02"/>
      <c r="T30" s="102"/>
      <c r="U30" s="102"/>
      <c r="V30" s="104"/>
      <c r="W30" s="99" t="e">
        <f t="shared" si="1"/>
        <v>#VALUE!</v>
      </c>
    </row>
    <row r="31" spans="1:23" ht="15" customHeight="1">
      <c r="A31" s="100" t="s">
        <v>88</v>
      </c>
      <c r="B31" s="6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01">
        <f t="shared" si="0"/>
        <v>0</v>
      </c>
      <c r="T31" s="101">
        <f t="shared" ref="T31" si="16">SUM(C32:R32)</f>
        <v>0</v>
      </c>
      <c r="U31" s="101" t="str">
        <f t="shared" ref="U31" si="17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0-0</v>
      </c>
      <c r="V31" s="103"/>
      <c r="W31" s="98" t="e">
        <f t="shared" si="1"/>
        <v>#DIV/0!</v>
      </c>
    </row>
    <row r="32" spans="1:23" s="7" customFormat="1" ht="15" customHeight="1">
      <c r="A32" s="100"/>
      <c r="B32" s="67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02"/>
      <c r="T32" s="102"/>
      <c r="U32" s="102"/>
      <c r="V32" s="104"/>
      <c r="W32" s="99" t="e">
        <f t="shared" si="1"/>
        <v>#VALUE!</v>
      </c>
    </row>
    <row r="33" spans="1:23" ht="15" customHeight="1">
      <c r="A33" s="100" t="s">
        <v>89</v>
      </c>
      <c r="B33" s="6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01">
        <f t="shared" si="0"/>
        <v>0</v>
      </c>
      <c r="T33" s="101">
        <f t="shared" ref="T33" si="18">SUM(C34:R34)</f>
        <v>0</v>
      </c>
      <c r="U33" s="101" t="str">
        <f t="shared" ref="U33" si="19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0-0</v>
      </c>
      <c r="V33" s="103"/>
      <c r="W33" s="98" t="e">
        <f t="shared" si="1"/>
        <v>#DIV/0!</v>
      </c>
    </row>
    <row r="34" spans="1:23" s="7" customFormat="1" ht="15" customHeight="1">
      <c r="A34" s="100"/>
      <c r="B34" s="67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02"/>
      <c r="T34" s="102"/>
      <c r="U34" s="102"/>
      <c r="V34" s="104"/>
      <c r="W34" s="99" t="e">
        <f t="shared" si="1"/>
        <v>#VALUE!</v>
      </c>
    </row>
    <row r="36" spans="1:23">
      <c r="A36" s="11"/>
      <c r="D36" t="s">
        <v>30</v>
      </c>
      <c r="J36" t="s">
        <v>52</v>
      </c>
    </row>
    <row r="66" spans="2:2">
      <c r="B66" s="49" t="s">
        <v>71</v>
      </c>
    </row>
  </sheetData>
  <mergeCells count="96"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" manualBreakCount="1">
    <brk id="2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99"/>
  <sheetViews>
    <sheetView view="pageBreakPreview" zoomScale="115" zoomScaleNormal="100" zoomScaleSheetLayoutView="115" workbookViewId="0">
      <selection sqref="A1:N1"/>
    </sheetView>
  </sheetViews>
  <sheetFormatPr defaultRowHeight="12.75"/>
  <cols>
    <col min="1" max="1" width="3.5703125" style="21" customWidth="1"/>
    <col min="2" max="2" width="28.7109375" style="21" customWidth="1"/>
    <col min="3" max="14" width="6.7109375" style="21" customWidth="1"/>
    <col min="15" max="15" width="11.5703125" style="21" bestFit="1" customWidth="1"/>
    <col min="16" max="16384" width="9.140625" style="21"/>
  </cols>
  <sheetData>
    <row r="1" spans="1:25" s="19" customFormat="1" ht="12.75" customHeight="1">
      <c r="A1" s="95" t="s">
        <v>209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5" s="19" customFormat="1" ht="11.25" customHeight="1">
      <c r="D2" s="52"/>
      <c r="E2" s="52"/>
      <c r="F2" s="52"/>
      <c r="G2" s="52"/>
      <c r="H2" s="52"/>
      <c r="I2" s="52"/>
      <c r="J2" s="52"/>
      <c r="K2" s="52"/>
      <c r="M2" s="52"/>
      <c r="N2" s="52"/>
      <c r="O2" s="22"/>
    </row>
    <row r="3" spans="1:25" s="28" customFormat="1">
      <c r="A3" s="90" t="str">
        <f>СписокСудей!A3</f>
        <v>Открытый Чемпионат город Кемерово 2019 года 
по бадминтону среди клубных команд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Y3" s="19"/>
    </row>
    <row r="4" spans="1:25" s="28" customFormat="1" ht="15" customHeight="1">
      <c r="A4" s="118" t="s">
        <v>41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25" s="28" customFormat="1" ht="12.75" customHeight="1">
      <c r="A5" s="115" t="s">
        <v>45</v>
      </c>
      <c r="B5" s="115" t="s">
        <v>54</v>
      </c>
      <c r="C5" s="119" t="s">
        <v>160</v>
      </c>
      <c r="D5" s="119"/>
      <c r="E5" s="120" t="s">
        <v>162</v>
      </c>
      <c r="F5" s="120"/>
      <c r="G5" s="120" t="s">
        <v>159</v>
      </c>
      <c r="H5" s="120"/>
      <c r="I5" s="120" t="s">
        <v>161</v>
      </c>
      <c r="J5" s="120"/>
      <c r="K5" s="120" t="s">
        <v>158</v>
      </c>
      <c r="L5" s="120"/>
      <c r="M5" s="116" t="s">
        <v>208</v>
      </c>
      <c r="N5" s="117"/>
    </row>
    <row r="6" spans="1:25" s="38" customFormat="1" ht="33.6" customHeight="1">
      <c r="A6" s="115"/>
      <c r="B6" s="115"/>
      <c r="C6" s="50" t="s">
        <v>198</v>
      </c>
      <c r="D6" s="50" t="s">
        <v>23</v>
      </c>
      <c r="E6" s="50" t="s">
        <v>198</v>
      </c>
      <c r="F6" s="50" t="s">
        <v>23</v>
      </c>
      <c r="G6" s="50" t="s">
        <v>198</v>
      </c>
      <c r="H6" s="50" t="s">
        <v>23</v>
      </c>
      <c r="I6" s="50" t="s">
        <v>198</v>
      </c>
      <c r="J6" s="50" t="s">
        <v>23</v>
      </c>
      <c r="K6" s="50" t="s">
        <v>198</v>
      </c>
      <c r="L6" s="50" t="s">
        <v>23</v>
      </c>
      <c r="M6" s="50" t="s">
        <v>23</v>
      </c>
      <c r="N6" s="50" t="s">
        <v>198</v>
      </c>
    </row>
    <row r="7" spans="1:25" ht="15" customHeight="1">
      <c r="A7" s="77">
        <v>1</v>
      </c>
      <c r="B7" s="40" t="s">
        <v>169</v>
      </c>
      <c r="C7" s="50">
        <v>2</v>
      </c>
      <c r="D7" s="50">
        <v>85</v>
      </c>
      <c r="E7" s="50">
        <v>1</v>
      </c>
      <c r="F7" s="50">
        <v>100</v>
      </c>
      <c r="G7" s="50">
        <v>1</v>
      </c>
      <c r="H7" s="50">
        <v>100</v>
      </c>
      <c r="I7" s="50">
        <v>1</v>
      </c>
      <c r="J7" s="50">
        <v>100</v>
      </c>
      <c r="K7" s="50">
        <v>1</v>
      </c>
      <c r="L7" s="50">
        <v>100</v>
      </c>
      <c r="M7" s="50">
        <f t="shared" ref="M7:M17" si="0">SUM(L7,J7,H7,F7,D7)</f>
        <v>485</v>
      </c>
      <c r="N7" s="79" t="s">
        <v>31</v>
      </c>
    </row>
    <row r="8" spans="1:25" ht="15" customHeight="1">
      <c r="A8" s="77">
        <v>2</v>
      </c>
      <c r="B8" s="40" t="s">
        <v>170</v>
      </c>
      <c r="C8" s="50">
        <v>1</v>
      </c>
      <c r="D8" s="50">
        <v>100</v>
      </c>
      <c r="E8" s="50">
        <v>2</v>
      </c>
      <c r="F8" s="50">
        <v>85</v>
      </c>
      <c r="G8" s="50">
        <v>2</v>
      </c>
      <c r="H8" s="50">
        <v>85</v>
      </c>
      <c r="I8" s="50">
        <v>2</v>
      </c>
      <c r="J8" s="50">
        <v>85</v>
      </c>
      <c r="K8" s="50">
        <v>2</v>
      </c>
      <c r="L8" s="50">
        <v>85</v>
      </c>
      <c r="M8" s="50">
        <f t="shared" si="0"/>
        <v>440</v>
      </c>
      <c r="N8" s="79" t="s">
        <v>32</v>
      </c>
    </row>
    <row r="9" spans="1:25" ht="15" customHeight="1">
      <c r="A9" s="77">
        <v>3</v>
      </c>
      <c r="B9" s="58" t="s">
        <v>163</v>
      </c>
      <c r="C9" s="59">
        <v>6</v>
      </c>
      <c r="D9" s="57">
        <v>51</v>
      </c>
      <c r="E9" s="57">
        <v>3</v>
      </c>
      <c r="F9" s="57">
        <v>75</v>
      </c>
      <c r="G9" s="50">
        <v>8</v>
      </c>
      <c r="H9" s="50">
        <v>39</v>
      </c>
      <c r="I9" s="50">
        <v>3</v>
      </c>
      <c r="J9" s="50">
        <v>75</v>
      </c>
      <c r="K9" s="50">
        <v>3</v>
      </c>
      <c r="L9" s="50">
        <v>75</v>
      </c>
      <c r="M9" s="50">
        <f t="shared" si="0"/>
        <v>315</v>
      </c>
      <c r="N9" s="79" t="s">
        <v>33</v>
      </c>
    </row>
    <row r="10" spans="1:25" ht="15" customHeight="1">
      <c r="A10" s="77">
        <v>4</v>
      </c>
      <c r="B10" s="58" t="s">
        <v>167</v>
      </c>
      <c r="C10" s="59">
        <v>3</v>
      </c>
      <c r="D10" s="57">
        <v>75</v>
      </c>
      <c r="E10" s="57">
        <v>4</v>
      </c>
      <c r="F10" s="57">
        <v>67</v>
      </c>
      <c r="G10" s="50">
        <v>3</v>
      </c>
      <c r="H10" s="50">
        <v>75</v>
      </c>
      <c r="I10" s="50">
        <v>10</v>
      </c>
      <c r="J10" s="50">
        <v>29</v>
      </c>
      <c r="K10" s="50">
        <v>5</v>
      </c>
      <c r="L10" s="50">
        <v>59</v>
      </c>
      <c r="M10" s="50">
        <f t="shared" si="0"/>
        <v>305</v>
      </c>
      <c r="N10" s="79" t="s">
        <v>200</v>
      </c>
    </row>
    <row r="11" spans="1:25" ht="15" customHeight="1">
      <c r="A11" s="77">
        <v>5</v>
      </c>
      <c r="B11" s="40" t="s">
        <v>172</v>
      </c>
      <c r="C11" s="50">
        <v>4</v>
      </c>
      <c r="D11" s="50">
        <v>67</v>
      </c>
      <c r="E11" s="50">
        <v>8</v>
      </c>
      <c r="F11" s="50">
        <v>39</v>
      </c>
      <c r="G11" s="50">
        <v>4</v>
      </c>
      <c r="H11" s="50">
        <v>67</v>
      </c>
      <c r="I11" s="50">
        <v>5</v>
      </c>
      <c r="J11" s="50">
        <v>59</v>
      </c>
      <c r="K11" s="50">
        <v>6</v>
      </c>
      <c r="L11" s="50">
        <v>51</v>
      </c>
      <c r="M11" s="50">
        <f t="shared" si="0"/>
        <v>283</v>
      </c>
      <c r="N11" s="79" t="s">
        <v>201</v>
      </c>
    </row>
    <row r="12" spans="1:25" ht="15" customHeight="1">
      <c r="A12" s="77">
        <v>6</v>
      </c>
      <c r="B12" s="58" t="s">
        <v>168</v>
      </c>
      <c r="C12" s="59">
        <v>8</v>
      </c>
      <c r="D12" s="57">
        <v>39</v>
      </c>
      <c r="E12" s="57">
        <v>5</v>
      </c>
      <c r="F12" s="57">
        <v>59</v>
      </c>
      <c r="G12" s="50">
        <v>7</v>
      </c>
      <c r="H12" s="50">
        <v>45</v>
      </c>
      <c r="I12" s="50">
        <v>4</v>
      </c>
      <c r="J12" s="50">
        <v>67</v>
      </c>
      <c r="K12" s="50">
        <v>4</v>
      </c>
      <c r="L12" s="50">
        <v>67</v>
      </c>
      <c r="M12" s="50">
        <f t="shared" si="0"/>
        <v>277</v>
      </c>
      <c r="N12" s="79" t="s">
        <v>202</v>
      </c>
    </row>
    <row r="13" spans="1:25" ht="15" customHeight="1">
      <c r="A13" s="77">
        <v>7</v>
      </c>
      <c r="B13" s="58" t="s">
        <v>164</v>
      </c>
      <c r="C13" s="59">
        <v>5</v>
      </c>
      <c r="D13" s="57">
        <v>59</v>
      </c>
      <c r="E13" s="57">
        <v>6</v>
      </c>
      <c r="F13" s="57">
        <v>51</v>
      </c>
      <c r="G13" s="50">
        <v>6</v>
      </c>
      <c r="H13" s="50">
        <v>51</v>
      </c>
      <c r="I13" s="50">
        <v>9</v>
      </c>
      <c r="J13" s="50">
        <v>33</v>
      </c>
      <c r="K13" s="50">
        <v>8</v>
      </c>
      <c r="L13" s="50">
        <v>39</v>
      </c>
      <c r="M13" s="50">
        <f t="shared" si="0"/>
        <v>233</v>
      </c>
      <c r="N13" s="79" t="s">
        <v>203</v>
      </c>
    </row>
    <row r="14" spans="1:25" ht="15" customHeight="1">
      <c r="A14" s="77">
        <v>8</v>
      </c>
      <c r="B14" s="58" t="s">
        <v>196</v>
      </c>
      <c r="C14" s="59">
        <v>7</v>
      </c>
      <c r="D14" s="57">
        <v>45</v>
      </c>
      <c r="E14" s="57">
        <v>9</v>
      </c>
      <c r="F14" s="57">
        <v>33</v>
      </c>
      <c r="G14" s="50">
        <v>5</v>
      </c>
      <c r="H14" s="50">
        <v>59</v>
      </c>
      <c r="I14" s="50">
        <v>8</v>
      </c>
      <c r="J14" s="50">
        <v>39</v>
      </c>
      <c r="K14" s="50">
        <v>10</v>
      </c>
      <c r="L14" s="50">
        <v>29</v>
      </c>
      <c r="M14" s="50">
        <f t="shared" si="0"/>
        <v>205</v>
      </c>
      <c r="N14" s="79" t="s">
        <v>204</v>
      </c>
    </row>
    <row r="15" spans="1:25" ht="15" customHeight="1">
      <c r="A15" s="77">
        <v>9</v>
      </c>
      <c r="B15" s="58" t="s">
        <v>165</v>
      </c>
      <c r="C15" s="59">
        <v>10</v>
      </c>
      <c r="D15" s="57">
        <v>29</v>
      </c>
      <c r="E15" s="57">
        <v>7</v>
      </c>
      <c r="F15" s="57">
        <v>45</v>
      </c>
      <c r="G15" s="50">
        <v>10</v>
      </c>
      <c r="H15" s="50">
        <v>29</v>
      </c>
      <c r="I15" s="50">
        <v>6</v>
      </c>
      <c r="J15" s="50">
        <v>51</v>
      </c>
      <c r="K15" s="50">
        <v>9</v>
      </c>
      <c r="L15" s="50">
        <v>33</v>
      </c>
      <c r="M15" s="50">
        <f t="shared" si="0"/>
        <v>187</v>
      </c>
      <c r="N15" s="79" t="s">
        <v>205</v>
      </c>
    </row>
    <row r="16" spans="1:25" ht="15" customHeight="1">
      <c r="A16" s="77">
        <v>10</v>
      </c>
      <c r="B16" s="40" t="s">
        <v>197</v>
      </c>
      <c r="C16" s="50">
        <v>9</v>
      </c>
      <c r="D16" s="50">
        <v>33</v>
      </c>
      <c r="E16" s="50">
        <v>10</v>
      </c>
      <c r="F16" s="50">
        <v>29</v>
      </c>
      <c r="G16" s="50">
        <v>9</v>
      </c>
      <c r="H16" s="50">
        <v>33</v>
      </c>
      <c r="I16" s="50">
        <v>7</v>
      </c>
      <c r="J16" s="50">
        <v>45</v>
      </c>
      <c r="K16" s="50">
        <v>7</v>
      </c>
      <c r="L16" s="50">
        <v>45</v>
      </c>
      <c r="M16" s="50">
        <f t="shared" si="0"/>
        <v>185</v>
      </c>
      <c r="N16" s="79" t="s">
        <v>206</v>
      </c>
    </row>
    <row r="17" spans="1:14" ht="15" customHeight="1">
      <c r="A17" s="77">
        <v>11</v>
      </c>
      <c r="B17" s="40" t="s">
        <v>171</v>
      </c>
      <c r="C17" s="50" t="s">
        <v>199</v>
      </c>
      <c r="D17" s="50">
        <v>0</v>
      </c>
      <c r="E17" s="50" t="s">
        <v>199</v>
      </c>
      <c r="F17" s="50">
        <v>0</v>
      </c>
      <c r="G17" s="50">
        <v>11</v>
      </c>
      <c r="H17" s="50">
        <v>25</v>
      </c>
      <c r="I17" s="50">
        <v>11</v>
      </c>
      <c r="J17" s="50">
        <v>25</v>
      </c>
      <c r="K17" s="50" t="s">
        <v>199</v>
      </c>
      <c r="L17" s="50">
        <v>0</v>
      </c>
      <c r="M17" s="50">
        <f t="shared" si="0"/>
        <v>50</v>
      </c>
      <c r="N17" s="79" t="s">
        <v>207</v>
      </c>
    </row>
    <row r="18" spans="1:14" ht="15" customHeight="1"/>
    <row r="19" spans="1:14" ht="15" customHeight="1">
      <c r="B19" t="s">
        <v>30</v>
      </c>
      <c r="C19"/>
      <c r="D19"/>
      <c r="E19"/>
      <c r="F19"/>
      <c r="G19"/>
      <c r="H19" t="s">
        <v>52</v>
      </c>
    </row>
    <row r="20" spans="1:14" ht="15" customHeight="1"/>
    <row r="21" spans="1:14" ht="15" customHeight="1"/>
    <row r="22" spans="1:14" ht="15" customHeight="1"/>
    <row r="23" spans="1:14" ht="15" customHeight="1"/>
    <row r="24" spans="1:14" ht="15" customHeight="1"/>
    <row r="25" spans="1:14" ht="15" customHeight="1"/>
    <row r="26" spans="1:14" ht="15" customHeight="1"/>
    <row r="27" spans="1:14" ht="15" customHeight="1"/>
    <row r="28" spans="1:14" ht="15" customHeight="1"/>
    <row r="29" spans="1:14" ht="15" customHeight="1"/>
    <row r="30" spans="1:14" ht="15" customHeight="1"/>
    <row r="31" spans="1:14" ht="15" customHeight="1"/>
    <row r="32" spans="1:1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</sheetData>
  <autoFilter ref="A6:N6">
    <sortState ref="A8:N17">
      <sortCondition descending="1" ref="M6"/>
    </sortState>
  </autoFilter>
  <mergeCells count="11">
    <mergeCell ref="B5:B6"/>
    <mergeCell ref="A5:A6"/>
    <mergeCell ref="M5:N5"/>
    <mergeCell ref="A1:N1"/>
    <mergeCell ref="A3:N3"/>
    <mergeCell ref="A4:N4"/>
    <mergeCell ref="C5:D5"/>
    <mergeCell ref="E5:F5"/>
    <mergeCell ref="G5:H5"/>
    <mergeCell ref="I5:J5"/>
    <mergeCell ref="K5:L5"/>
  </mergeCells>
  <printOptions horizontalCentered="1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Лист1</vt:lpstr>
      <vt:lpstr>СписокСудей</vt:lpstr>
      <vt:lpstr>СписокУчастников</vt:lpstr>
      <vt:lpstr>MS</vt:lpstr>
      <vt:lpstr>WS</vt:lpstr>
      <vt:lpstr>MD</vt:lpstr>
      <vt:lpstr>WD</vt:lpstr>
      <vt:lpstr>XD</vt:lpstr>
      <vt:lpstr>Game</vt:lpstr>
      <vt:lpstr>Game!Область_печати</vt:lpstr>
      <vt:lpstr>MD!Область_печати</vt:lpstr>
      <vt:lpstr>MS!Область_печати</vt:lpstr>
      <vt:lpstr>WD!Область_печати</vt:lpstr>
      <vt:lpstr>WS!Область_печати</vt:lpstr>
      <vt:lpstr>XD!Область_печати</vt:lpstr>
      <vt:lpstr>СписокСудей!Область_печати</vt:lpstr>
      <vt:lpstr>СписокУчастников!Область_печати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cp:lastPrinted>2019-03-25T04:14:44Z</cp:lastPrinted>
  <dcterms:created xsi:type="dcterms:W3CDTF">2015-01-31T04:20:47Z</dcterms:created>
  <dcterms:modified xsi:type="dcterms:W3CDTF">2019-03-25T04:14:47Z</dcterms:modified>
</cp:coreProperties>
</file>